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206" yWindow="135" windowWidth="9690" windowHeight="7290" activeTab="0"/>
  </bookViews>
  <sheets>
    <sheet name="Seite 1" sheetId="1" r:id="rId1"/>
    <sheet name="Seite 2" sheetId="2" r:id="rId2"/>
    <sheet name="Seite 3" sheetId="3" r:id="rId3"/>
    <sheet name="Seite 4" sheetId="4" r:id="rId4"/>
    <sheet name="Eintragung" sheetId="5" state="veryHidden" r:id="rId5"/>
    <sheet name="Kanzleidaten" sheetId="6" state="veryHidden" r:id="rId6"/>
    <sheet name="Stammdaten" sheetId="7" state="veryHidden" r:id="rId7"/>
  </sheets>
  <definedNames>
    <definedName name="Abweich._Wirtschaftsjahr" localSheetId="4">'Eintragung'!$F$23</definedName>
    <definedName name="AktiveBank">'Eintragung'!$G$40</definedName>
    <definedName name="AnzahlEmpf">'Seite 1'!$Z$60</definedName>
    <definedName name="AnzahlStB">'Seite 1'!$Z$68</definedName>
    <definedName name="Ausdruck1">'Seite 3'!$D$11</definedName>
    <definedName name="Ausdruck10">'Seite 4'!$H$25</definedName>
    <definedName name="Ausdruck2">'Seite 3'!$D$13</definedName>
    <definedName name="Ausdruck3">'Seite 3'!$D$21</definedName>
    <definedName name="Ausdruck4">'Seite 3'!$D$23</definedName>
    <definedName name="Ausdruck5">'Seite 4'!$H$13</definedName>
    <definedName name="Ausdruck6">'Seite 4'!$H$14</definedName>
    <definedName name="Ausdruck7">'Seite 4'!$H$15</definedName>
    <definedName name="Ausdruck8">'Seite 4'!$H$23</definedName>
    <definedName name="Ausdruck9">'Seite 4'!$H$24</definedName>
    <definedName name="Banken_abw.Kontoinhaber_001" localSheetId="4">'Eintragung'!$F$44</definedName>
    <definedName name="Banken_Bankleitzahl_001" localSheetId="4">'Eintragung'!$F$42</definedName>
    <definedName name="Banken_Konto_Nr._001" localSheetId="4">'Eintragung'!$F$41</definedName>
    <definedName name="Banken_Name_001" localSheetId="4">'Eintragung'!$F$40</definedName>
    <definedName name="Banken_Ort_001" localSheetId="4">'Eintragung'!$F$43</definedName>
    <definedName name="Banken_PLZPostfach" localSheetId="4">'Eintragung'!$F$46</definedName>
    <definedName name="Banken_Postfach" localSheetId="4">'Eintragung'!$F$45</definedName>
    <definedName name="BankHauptBLZ">'Eintragung'!$F$48</definedName>
    <definedName name="BankHauptKtoNr">'Eintragung'!$F$47</definedName>
    <definedName name="Bar1">'Seite 2'!$L$60</definedName>
    <definedName name="Bar2">'Seite 2'!$M$61</definedName>
    <definedName name="Bar3">'Seite 2'!$E$62</definedName>
    <definedName name="Bar4">'Seite 2'!$E$63</definedName>
    <definedName name="Bar5">'Seite 2'!$E$67</definedName>
    <definedName name="Bar6">'Seite 2'!$E$69</definedName>
    <definedName name="BETRIEBSSTÄTTEN">'Eintragung'!$G$19</definedName>
    <definedName name="_xlnm.Print_Area" localSheetId="0">'Seite 1'!$B$3:$W$77</definedName>
    <definedName name="_xlnm.Print_Area" localSheetId="1">'Seite 2'!$B$3:$X$70</definedName>
    <definedName name="_xlnm.Print_Area" localSheetId="2">'Seite 3'!$B$3:$AB$70</definedName>
    <definedName name="_xlnm.Print_Area" localSheetId="3">'Seite 4'!$B$3:$AJ$88</definedName>
    <definedName name="ein_d_1">'Seite 2'!$O$13</definedName>
    <definedName name="ein_d_10">'Seite 3'!$J$10</definedName>
    <definedName name="ein_d_2">'Seite 2'!$H$15</definedName>
    <definedName name="ein_d_3">'Seite 2'!$T$15</definedName>
    <definedName name="ein_d_30">'Seite 4'!$V$30</definedName>
    <definedName name="ein_d_4">'Seite 4'!$E$81</definedName>
    <definedName name="ein_d_6">'Seite 2'!$H$27</definedName>
    <definedName name="ein_d_7">'Seite 3'!$J$20</definedName>
    <definedName name="ein_d_8">'Seite 4'!$AB$5</definedName>
    <definedName name="ein_d_9">'Seite 1'!$D$54</definedName>
    <definedName name="ein_p_1">'Seite 2'!$U$40</definedName>
    <definedName name="ein_p_2">'Seite 2'!$U$43</definedName>
    <definedName name="ein_p_3">'Seite 2'!$U$46</definedName>
    <definedName name="ein_p_4">'Seite 2'!$U$49</definedName>
    <definedName name="ein_p_5">'Seite 2'!$U$52</definedName>
    <definedName name="ein_p_6">'Seite 2'!$U$55</definedName>
    <definedName name="ein_pgz_12_1">'Seite 4'!$U$5</definedName>
    <definedName name="ein_pgz_12_2">'Seite 4'!$U$7</definedName>
    <definedName name="ein_rx_1_1">'Seite 1'!$D$36</definedName>
    <definedName name="ein_rx_1_2">'Seite 1'!$F$36</definedName>
    <definedName name="ein_rx_10_1">'Seite 3'!$D$36</definedName>
    <definedName name="ein_rx_10_2">'Seite 3'!$J$36</definedName>
    <definedName name="ein_rx_11_1">'Seite 4'!$Q$21</definedName>
    <definedName name="ein_rx_11_2">'Seite 4'!$Y$21</definedName>
    <definedName name="ein_rx_11_3">'Seite 4'!$AC$21</definedName>
    <definedName name="ein_rx_12_1">'Seite 4'!$I$37</definedName>
    <definedName name="ein_rx_12_2">'Seite 4'!$R$37</definedName>
    <definedName name="ein_rx_13_1">'Seite 4'!$I$43</definedName>
    <definedName name="ein_rx_13_2">'Seite 4'!$W$43</definedName>
    <definedName name="ein_rx_14_1">'Seite 4'!$K$66</definedName>
    <definedName name="ein_rx_14_2">'Seite 4'!$K$68</definedName>
    <definedName name="ein_rx_2_1">'Seite 1'!$D$60</definedName>
    <definedName name="ein_rx_2_2">'Seite 1'!$F$60</definedName>
    <definedName name="ein_rx_3_1">'Seite 1'!$D$70</definedName>
    <definedName name="ein_rx_3_2">'Seite 1'!$F$70</definedName>
    <definedName name="ein_rx_4_1">'Seite 2'!$D$19</definedName>
    <definedName name="ein_rx_4_2">'Seite 2'!$J$19</definedName>
    <definedName name="ein_rx_5_1">'Seite 2'!$D$57</definedName>
    <definedName name="ein_rx_5_2">'Seite 2'!$J$57</definedName>
    <definedName name="ein_rx_6_1">'Seite 3'!$D$8</definedName>
    <definedName name="ein_rx_6_2">'Seite 3'!$G$8</definedName>
    <definedName name="ein_rx_6_3">'Seite 3'!$J$8</definedName>
    <definedName name="ein_rx_6_4">'Seite 3'!$O$8</definedName>
    <definedName name="ein_rx_7_1">'Seite 3'!$D$18</definedName>
    <definedName name="ein_rx_7_2">'Seite 3'!$G$18</definedName>
    <definedName name="ein_rx_8_1">'Seite 3'!$D$32</definedName>
    <definedName name="ein_rx_8_2">'Seite 3'!$J$32</definedName>
    <definedName name="ein_rx_9_1">'Seite 3'!$D$34</definedName>
    <definedName name="ein_rx_9_2">'Seite 3'!$G$34</definedName>
    <definedName name="ein_rx_9_3">'Seite 3'!$J$34</definedName>
    <definedName name="ein_rx_9_4">'Seite 3'!$O$34</definedName>
    <definedName name="ein_x_1">'Seite 2'!$D$61</definedName>
    <definedName name="ein_x_10">'Seite 4'!$F$34</definedName>
    <definedName name="ein_x_11">'Seite 4'!$I$53</definedName>
    <definedName name="ein_x_12">'Seite 4'!$F$56</definedName>
    <definedName name="ein_x_13">'Seite 4'!$I$64</definedName>
    <definedName name="ein_x_14">'Seite 4'!$I$70</definedName>
    <definedName name="ein_x_15">'Seite 4'!$F$72</definedName>
    <definedName name="ein_x_2">'Seite 2'!$D$65</definedName>
    <definedName name="ein_x_3">'Seite 3'!$D$28</definedName>
    <definedName name="ein_x_4">'Seite 3'!$D$38</definedName>
    <definedName name="ein_x_5">'Seite 3'!$R$38</definedName>
    <definedName name="ein_x_6">'Seite 3'!$D$42</definedName>
    <definedName name="ein_x_7">'Seite 3'!$D$44</definedName>
    <definedName name="ein_x_8">'Seite 3'!$M$44</definedName>
    <definedName name="ein_x_9">'Seite 3'!$D$46</definedName>
    <definedName name="ein_z_10_1">'Seite 2'!$R$40</definedName>
    <definedName name="ein_z_10_2">'Seite 2'!$R$43</definedName>
    <definedName name="ein_z_10_3">'Seite 2'!$R$46</definedName>
    <definedName name="ein_z_10_4">'Seite 2'!$R$49</definedName>
    <definedName name="ein_z_10_5">'Seite 2'!$R$52</definedName>
    <definedName name="ein_z_10_6">'Seite 2'!$R$55</definedName>
    <definedName name="ein_z_12_1">'Seite 2'!$L$31</definedName>
    <definedName name="ein_z_12_10">'Seite 3'!$W$60</definedName>
    <definedName name="ein_z_12_11">'Seite 4'!$AD$32</definedName>
    <definedName name="ein_z_12_2">'Seite 2'!$L$33</definedName>
    <definedName name="ein_z_12_3">'Seite 3'!$R$54</definedName>
    <definedName name="ein_z_12_4">'Seite 3'!$W$54</definedName>
    <definedName name="ein_z_12_5">'Seite 3'!$R$56</definedName>
    <definedName name="ein_z_12_6">'Seite 3'!$W$56</definedName>
    <definedName name="ein_z_12_7">'Seite 3'!$R$58</definedName>
    <definedName name="ein_z_12_8">'Seite 3'!$W$58</definedName>
    <definedName name="ein_z_12_9">'Seite 3'!$R$60</definedName>
    <definedName name="Eingabekontrolle">'Stammdaten'!$B$9</definedName>
    <definedName name="eingetragen_am__TTMMJJ_" localSheetId="4">'Eintragung'!$F$26</definedName>
    <definedName name="EMAIL">'Eintragung'!$F$15</definedName>
    <definedName name="EmpfEmail">'Eintragung'!$F$69</definedName>
    <definedName name="EmpfFax">'Eintragung'!$F$68</definedName>
    <definedName name="EmpfKomm">'Eintragung'!$F$70</definedName>
    <definedName name="EmpfKommNr">'Eintragung'!$F$71</definedName>
    <definedName name="EmpfNachname">'Eintragung'!$F$63</definedName>
    <definedName name="EmpfOrt">'Eintragung'!$F$66</definedName>
    <definedName name="EmpfPLZ">'Eintragung'!$F$65</definedName>
    <definedName name="EmpfStrasse">'Eintragung'!$F$64</definedName>
    <definedName name="EmpfTelefon">'Eintragung'!$F$67</definedName>
    <definedName name="EmpfTitel">'Eintragung'!$F$61</definedName>
    <definedName name="EmpfVorname">'Eintragung'!$F$62</definedName>
    <definedName name="Fa_BeteilPer_AdressTyp">'Eintragung'!$F$38</definedName>
    <definedName name="Fa_BeteilPer_BezName">'Eintragung'!$F$39</definedName>
    <definedName name="Fa_BeteilPer_Finanzamt_001" localSheetId="4">'Eintragung'!$F$34</definedName>
    <definedName name="Fa_BeteilPer_Höhe_Beteilg._001" localSheetId="4">'Eintragung'!$F$37</definedName>
    <definedName name="Fa_BeteilPer_Höhe_Beteilg._DM_001" localSheetId="4">'Eintragung'!$F$36</definedName>
    <definedName name="Fa_BeteilPer_Name_001" localSheetId="4">'Eintragung'!$F$28</definedName>
    <definedName name="Fa_BeteilPer_Ort_001" localSheetId="4">'Eintragung'!$F$33</definedName>
    <definedName name="Fa_BeteilPer_Postleitzahl_N._001" localSheetId="4">'Eintragung'!$F$32</definedName>
    <definedName name="Fa_BeteilPer_Steuer_Nr._001" localSheetId="4">'Eintragung'!$F$35</definedName>
    <definedName name="Fa_BeteilPer_Straße_001" localSheetId="4">'Eintragung'!$F$31</definedName>
    <definedName name="Fa_BeteilPer_Titel_001">'Eintragung'!$F$30</definedName>
    <definedName name="Fa_BeteilPer_Vorname_001" localSheetId="4">'Eintragung'!$F$29</definedName>
    <definedName name="Fa_Betr.st_Ort_002" localSheetId="4">'Eintragung'!$F$21</definedName>
    <definedName name="Fa_Betr.st_Postleitzahl_Neu_002" localSheetId="4">'Eintragung'!$F$20</definedName>
    <definedName name="Fa_Betr.st_Straße_002" localSheetId="4">'Eintragung'!$F$19</definedName>
    <definedName name="FA_Name" localSheetId="4">'Eintragung'!$F$2</definedName>
    <definedName name="FA_Steuer_Nr." localSheetId="4">'Eintragung'!$F$3</definedName>
    <definedName name="Fax">'Eintragung'!$F$14</definedName>
    <definedName name="FirstRun">'Stammdaten'!$B$10</definedName>
    <definedName name="Geschäftsgründung__TTMMJJ_" localSheetId="4">'Eintragung'!$F$27</definedName>
    <definedName name="Gesetzl.Vertr._Name" localSheetId="4">'Eintragung'!$F$51</definedName>
    <definedName name="Gesetzl.Vertr._Ort" localSheetId="4">'Eintragung'!$F$54</definedName>
    <definedName name="Gesetzl.Vertr._PLZ_Neu" localSheetId="4">'Eintragung'!$F$53</definedName>
    <definedName name="Gesetzl.Vertr._Straße" localSheetId="4">'Eintragung'!$F$52</definedName>
    <definedName name="Gesetzl.Vertr._Telefon" localSheetId="4">'Eintragung'!$F$55</definedName>
    <definedName name="Gesetzl.Vertr._Titel">'Eintragung'!$F$49</definedName>
    <definedName name="Gesetzl.Vertr._Vorname" localSheetId="4">'Eintragung'!$F$50</definedName>
    <definedName name="GesVertrEmail">'Eintragung'!$F$57</definedName>
    <definedName name="GesVertrFax">'Eintragung'!$F$56</definedName>
    <definedName name="GesVertrKomm">'Eintragung'!$F$58</definedName>
    <definedName name="GesVertrKommNr">'Eintragung'!$F$59</definedName>
    <definedName name="Header">'Stammdaten'!$B$8</definedName>
    <definedName name="Header2">'Seite 2'!$R$3</definedName>
    <definedName name="Header3">'Seite 3'!$R$3</definedName>
    <definedName name="Header4">'Seite 4'!$Z$3</definedName>
    <definedName name="KapGesKomm">'Eintragung'!$F$16</definedName>
    <definedName name="KapGesKommNr">'Eintragung'!$F$17</definedName>
    <definedName name="KDBank">'Kanzleidaten'!$C$12</definedName>
    <definedName name="KDBezeichnung1">'Kanzleidaten'!$C$2</definedName>
    <definedName name="KDBezeichnung2">'Kanzleidaten'!$C$3</definedName>
    <definedName name="KDBLZ">'Kanzleidaten'!$C$13</definedName>
    <definedName name="KDEmail">'Kanzleidaten'!$C$10</definedName>
    <definedName name="KDFax">'Kanzleidaten'!$C$8</definedName>
    <definedName name="KDInternet">'Kanzleidaten'!$C$11</definedName>
    <definedName name="KDKontoNr">'Kanzleidaten'!$C$14</definedName>
    <definedName name="KDMobil">'Kanzleidaten'!$C$9</definedName>
    <definedName name="KDOrt">'Kanzleidaten'!$C$6</definedName>
    <definedName name="KDPLZ">'Kanzleidaten'!$C$5</definedName>
    <definedName name="KDStrasse">'Kanzleidaten'!$C$4</definedName>
    <definedName name="KDTel">'Kanzleidaten'!$C$7</definedName>
    <definedName name="MandTyp_2">'Stammdaten'!$B$7</definedName>
    <definedName name="Name" localSheetId="4">'Eintragung'!$F$6</definedName>
    <definedName name="Ort" localSheetId="4">'Eintragung'!$F$9</definedName>
    <definedName name="Ort_des_Firmensitzes" localSheetId="4">'Eintragung'!$F$18</definedName>
    <definedName name="PCDO2">'Stammdaten'!$B$6</definedName>
    <definedName name="Postfach" localSheetId="4">'Eintragung'!$F$10</definedName>
    <definedName name="Postleitzahl_für_Postfach" localSheetId="4">'Eintragung'!$F$11</definedName>
    <definedName name="Postleitzahl_Inland_Neu" localSheetId="4">'Eintragung'!$F$8</definedName>
    <definedName name="Register_Gericht" localSheetId="4">'Eintragung'!$F$24</definedName>
    <definedName name="Register_Nummer" localSheetId="4">'Eintragung'!$F$25</definedName>
    <definedName name="Sitz_Gesch.leit._Ort" localSheetId="4">'Eintragung'!$F$12</definedName>
    <definedName name="StB_Bevoll">'Eintragung'!$F$60</definedName>
    <definedName name="Straße" localSheetId="4">'Eintragung'!$F$7</definedName>
    <definedName name="Telefon_dienstlich" localSheetId="4">'Eintragung'!$F$13</definedName>
    <definedName name="Titel">'Eintragung'!$F$4</definedName>
    <definedName name="ToolDatum">'Stammdaten'!$B$4</definedName>
    <definedName name="ToolInfo">'Stammdaten'!$B$5</definedName>
    <definedName name="ToolName">'Stammdaten'!$B$2</definedName>
    <definedName name="ToolVersion">'Stammdaten'!$B$3</definedName>
    <definedName name="Unternehmensgegenstand" localSheetId="4">'Eintragung'!$F$22</definedName>
    <definedName name="UntLStAnmeldung">'Eintragung'!$F$72</definedName>
    <definedName name="UntUStArt">'Eintragung'!$F$73</definedName>
    <definedName name="Var_Stammkapital" localSheetId="4">'Eintragung'!$F$173</definedName>
    <definedName name="Vorname" localSheetId="4">'Eintragung'!$F$5</definedName>
    <definedName name="Z_Amtsgericht">'Seite 2'!$H$17</definedName>
    <definedName name="Z_Amtsgerichtsnummer">'Seite 2'!$T$17</definedName>
    <definedName name="Z_BankAbweichend">'Seite 2'!$D$9</definedName>
    <definedName name="Z_BankName">'Seite 2'!$D$7</definedName>
    <definedName name="Z_BeginnWj">'Seite 2'!$G$29</definedName>
    <definedName name="Z_BLZ">'Seite 2'!$S$5</definedName>
    <definedName name="Z_BSAnschrift">'Seite 4'!$H$18</definedName>
    <definedName name="Z_BSAnschrift1">'Seite 1'!$H$36</definedName>
    <definedName name="Z_BSAnschrift1_Copy">'Seite 1'!$Z$36</definedName>
    <definedName name="Z_BSAnschrift2">'Seite 1'!$H$37</definedName>
    <definedName name="Z_BSAnschrift2_Copy">'Seite 1'!$Z$37</definedName>
    <definedName name="Z_BSAnschrift3">'Seite 1'!$H$38</definedName>
    <definedName name="Z_BSAnschrift3_Copy">'Seite 1'!$Z$38</definedName>
    <definedName name="Z_BSAnschrift4">'Seite 1'!$H$39</definedName>
    <definedName name="Z_BSAnschrift4_Copy">'Seite 1'!$Z$39</definedName>
    <definedName name="Z_BSAnschrift5">'Seite 1'!$H$40</definedName>
    <definedName name="Z_BSAnschrift5_Copy">'Seite 1'!$Z$40</definedName>
    <definedName name="Z_DatumBlatt">'Seite 4'!$E$81</definedName>
    <definedName name="Z_Eintragung">'Seite 2'!$T$15</definedName>
    <definedName name="Z_Email">'Seite 1'!$D$28</definedName>
    <definedName name="Z_Email_GesV">'Seite 1'!$D$52</definedName>
    <definedName name="Z_EndeWj">'Seite 2'!$N$29</definedName>
    <definedName name="Z_ErrichtungGesellschaft">'Seite 2'!$O$13</definedName>
    <definedName name="Z_Fa_Name">'Seite 1'!$D$5</definedName>
    <definedName name="Z_FAX">'Seite 1'!$Q$26</definedName>
    <definedName name="Z_GesAnschrift1">'Seite 2'!$D$39</definedName>
    <definedName name="Z_GesAnschrift2">'Seite 2'!$D$42</definedName>
    <definedName name="Z_GesAnschrift3">'Seite 2'!$D$45</definedName>
    <definedName name="Z_GesAnschrift4">'Seite 2'!$D$48</definedName>
    <definedName name="Z_GesAnschrift5">'Seite 2'!$D$51</definedName>
    <definedName name="Z_GesAnschrift6">'Seite 2'!$D$54</definedName>
    <definedName name="Z_Geschäftsleitung">'Seite 1'!$D$30</definedName>
    <definedName name="Z_GesetzVertreter">'Seite 1'!$D$46</definedName>
    <definedName name="Z_GesetzVertreterAnschrift">'Seite 1'!$D$48</definedName>
    <definedName name="Z_GesetzVertreterFax">'Seite 1'!$Q$50</definedName>
    <definedName name="Z_GesetzVertreterMobil">'Seite 1'!$K$50</definedName>
    <definedName name="Z_GesetzVertreterTel">'Seite 1'!$D$50</definedName>
    <definedName name="Z_GesFinanzamt1">'Seite 2'!$V$38</definedName>
    <definedName name="Z_GesFinanzamt2">'Seite 2'!$V$41</definedName>
    <definedName name="Z_GesFinanzamt3">'Seite 2'!$V$44</definedName>
    <definedName name="Z_GesFinanzamt4">'Seite 2'!$V$47</definedName>
    <definedName name="Z_GesFinanzamt5">'Seite 2'!$V$50</definedName>
    <definedName name="Z_GesFinanzamt6">'Seite 2'!$V$53</definedName>
    <definedName name="Z_GesHöheBeteiligung_Proz1">'Seite 2'!$U$40</definedName>
    <definedName name="Z_GesHöheBeteiligung_Proz2">'Seite 2'!$U$43</definedName>
    <definedName name="Z_GesHöheBeteiligung_Proz3">'Seite 2'!$U$46</definedName>
    <definedName name="Z_GesHöheBeteiligung_Proz4">'Seite 2'!$U$49</definedName>
    <definedName name="Z_GesHöheBeteiligung_Proz5">'Seite 2'!$U$52</definedName>
    <definedName name="Z_GesHöheBeteiligung_Proz6">'Seite 2'!$U$55</definedName>
    <definedName name="Z_GesHöheBeteiligung1">'Seite 2'!$R$40</definedName>
    <definedName name="Z_GesHöheBeteiligung2">'Seite 2'!$R$43</definedName>
    <definedName name="Z_GesHöheBeteiligung3">'Seite 2'!$R$46</definedName>
    <definedName name="Z_GesHöheBeteiligung4">'Seite 2'!$R$49</definedName>
    <definedName name="Z_GesHöheBeteiligung5">'Seite 2'!$R$52</definedName>
    <definedName name="Z_GesHöheBeteiligung6">'Seite 2'!$R$55</definedName>
    <definedName name="Z_GesName1">'Seite 2'!$D$38</definedName>
    <definedName name="Z_GesName2">'Seite 2'!$D$41</definedName>
    <definedName name="Z_GesName3">'Seite 2'!$D$44</definedName>
    <definedName name="Z_GesName4">'Seite 2'!$D$47</definedName>
    <definedName name="Z_GesName5">'Seite 2'!$D$50</definedName>
    <definedName name="Z_GesName6">'Seite 2'!$D$53</definedName>
    <definedName name="Z_GesPLZOrt1">'Seite 2'!$D$40</definedName>
    <definedName name="Z_GesPLZOrt2">'Seite 2'!$D$43</definedName>
    <definedName name="Z_GesPLZOrt3">'Seite 2'!$D$46</definedName>
    <definedName name="Z_GesPLZOrt4">'Seite 2'!$D$49</definedName>
    <definedName name="Z_GesPLZOrt5">'Seite 2'!$D$52</definedName>
    <definedName name="Z_GesPLZOrt6">'Seite 2'!$D$55</definedName>
    <definedName name="Z_GesSteuernr1">'Seite 2'!$V$39</definedName>
    <definedName name="Z_GesSteuernr2">'Seite 2'!$V$42</definedName>
    <definedName name="Z_GesSteuernr3">'Seite 2'!$V$45</definedName>
    <definedName name="Z_GesSteuernr4">'Seite 2'!$V$48</definedName>
    <definedName name="Z_GesSteuernr5">'Seite 2'!$V$51</definedName>
    <definedName name="Z_GesSteuernr6">'Seite 2'!$V$54</definedName>
    <definedName name="Z_GesVertrFA">'Seite 1'!$D$56</definedName>
    <definedName name="Z_GesVertrGeb">'Seite 1'!$D$54</definedName>
    <definedName name="Z_GesVertrPerso">'Seite 1'!$K$54</definedName>
    <definedName name="Z_Homepage">'Seite 1'!$N$28</definedName>
    <definedName name="Z_Homepage_GesV">'Seite 1'!$N$52</definedName>
    <definedName name="Z_KontoNr">'Seite 2'!$F$5</definedName>
    <definedName name="Z_Mobil">'Seite 1'!$K$26</definedName>
    <definedName name="Z_Name">'Seite 1'!$D$18</definedName>
    <definedName name="Z_Name2">'Seite 1'!$D$20</definedName>
    <definedName name="Z_Ort">'Seite 1'!$H$24</definedName>
    <definedName name="Z_PLZ">'Seite 1'!$D$24</definedName>
    <definedName name="Z_PLZPostfach">'Seite 1'!$S$24</definedName>
    <definedName name="Z_Postfach">'Seite 1'!$U$24</definedName>
    <definedName name="Z_SitzGesell">'Seite 1'!$D$32</definedName>
    <definedName name="Z_Stammkapital">'Seite 2'!$L$31</definedName>
    <definedName name="Z_Steuernummer" localSheetId="4">'Seite 1'!$D$9</definedName>
    <definedName name="Z_Steuernummer">'Seite 1'!$D$7</definedName>
    <definedName name="Z_Strasse">'Seite 1'!$D$22</definedName>
    <definedName name="Z_Tätigkeit">'Seite 1'!$D$42</definedName>
    <definedName name="Z_Tätigkeit2">'Seite 1'!$D$44</definedName>
    <definedName name="Z_Telefon">'Seite 1'!$D$26</definedName>
    <definedName name="ZEmpfAnschrift">'Seite 1'!$H$62</definedName>
    <definedName name="ZEmpfEmail">'Seite 1'!$D$66</definedName>
    <definedName name="ZEmpfFax">'Seite 1'!$Q$64</definedName>
    <definedName name="ZEmpfInternet">'Seite 1'!$N$66</definedName>
    <definedName name="ZEmpfMobil">'Seite 1'!$K$64</definedName>
    <definedName name="ZEmpfName">'Seite 1'!$H$60</definedName>
    <definedName name="ZEmpfTel">'Seite 1'!$D$64</definedName>
    <definedName name="ZLohnAnschrift">'Seite 4'!$H$11</definedName>
    <definedName name="ZLohnName">'Seite 4'!$P$9</definedName>
    <definedName name="ZStBAnschrift">'Seite 1'!$H$70</definedName>
    <definedName name="ZStBEmail">'Seite 1'!$D$74</definedName>
    <definedName name="ZStBFax">'Seite 1'!$Q$72</definedName>
    <definedName name="ZStBInternet">'Seite 1'!$N$74</definedName>
    <definedName name="ZStBMobil">'Seite 1'!$K$72</definedName>
    <definedName name="ZStBName">'Seite 1'!$H$68</definedName>
    <definedName name="ZStBTel">'Seite 1'!$D$72</definedName>
  </definedNames>
  <calcPr fullCalcOnLoad="1"/>
</workbook>
</file>

<file path=xl/sharedStrings.xml><?xml version="1.0" encoding="utf-8"?>
<sst xmlns="http://schemas.openxmlformats.org/spreadsheetml/2006/main" count="1169" uniqueCount="589">
  <si>
    <t>An das Finanzamt</t>
  </si>
  <si>
    <t>Hinweis nach den Vorschriften der Datenschutzgesetze:</t>
  </si>
  <si>
    <t>Steuernummer</t>
  </si>
  <si>
    <t/>
  </si>
  <si>
    <t>Gründung einer Kapitalgesellschaft</t>
  </si>
  <si>
    <t>Fragebogen zur steuerlichen Erfassung</t>
  </si>
  <si>
    <t>Nummer</t>
  </si>
  <si>
    <t>Bezeichnung der Kapitalgesellschaft</t>
  </si>
  <si>
    <t>1.</t>
  </si>
  <si>
    <t>Postleitzahl</t>
  </si>
  <si>
    <t>Postfach</t>
  </si>
  <si>
    <t>Ort</t>
  </si>
  <si>
    <t>Ort der Geschäftsleitung</t>
  </si>
  <si>
    <t>Sitz der Gesellschaft</t>
  </si>
  <si>
    <t>2.</t>
  </si>
  <si>
    <t>Zweigniederlassungen oder Betriebsstätten in anderen Gemeinden</t>
  </si>
  <si>
    <t>Anschrift(en)</t>
  </si>
  <si>
    <r>
      <t>Art der Tätigkeit</t>
    </r>
    <r>
      <rPr>
        <b/>
        <sz val="10"/>
        <rFont val="Arial"/>
        <family val="2"/>
      </rPr>
      <t xml:space="preserve"> </t>
    </r>
    <r>
      <rPr>
        <sz val="7"/>
        <rFont val="Arial"/>
        <family val="2"/>
      </rPr>
      <t>(genaue Bezeichnung des Gewerbezweiges)</t>
    </r>
  </si>
  <si>
    <t>3.</t>
  </si>
  <si>
    <r>
      <t xml:space="preserve">Gesetzlicher Vertreter </t>
    </r>
    <r>
      <rPr>
        <sz val="7"/>
        <rFont val="Arial"/>
        <family val="2"/>
      </rPr>
      <t>(mit Anschrift)</t>
    </r>
  </si>
  <si>
    <t>4.</t>
  </si>
  <si>
    <t>telefonisch erreichbar unter Nr.</t>
  </si>
  <si>
    <t>5.</t>
  </si>
  <si>
    <r>
      <t xml:space="preserve">Empfangsbevollmächtigter </t>
    </r>
    <r>
      <rPr>
        <sz val="7"/>
        <rFont val="Arial"/>
        <family val="2"/>
      </rPr>
      <t>(kann nur mit beigefügter gesonderter Vollmacht berücksichtigt werden)</t>
    </r>
  </si>
  <si>
    <t>Name und Anschrift</t>
  </si>
  <si>
    <t>Steuerlicher</t>
  </si>
  <si>
    <t>6.</t>
  </si>
  <si>
    <t>Berater</t>
  </si>
  <si>
    <t>11.</t>
  </si>
  <si>
    <t>Höhe des Grund- oder Stammkapitals</t>
  </si>
  <si>
    <t>Darauf sind eingezahlt</t>
  </si>
  <si>
    <t>Name und Anschrift der Anteilseigner</t>
  </si>
  <si>
    <t>Höhe der</t>
  </si>
  <si>
    <t>Steuerlich geführt beim</t>
  </si>
  <si>
    <t>12.</t>
  </si>
  <si>
    <t>(bei Treuhandverhältnissen bitte Vertrag beifügen)</t>
  </si>
  <si>
    <t>Beteiligung</t>
  </si>
  <si>
    <t>in %</t>
  </si>
  <si>
    <t>(soweit der Gesellschaft bekannt)</t>
  </si>
  <si>
    <t>13.</t>
  </si>
  <si>
    <t>Das Unternehmen ist entstanden durch</t>
  </si>
  <si>
    <t>14.</t>
  </si>
  <si>
    <t>Bei Bargründung</t>
  </si>
  <si>
    <t>Das Unternehmen hat Vermögenswerte übernommen durch</t>
  </si>
  <si>
    <t>(Bezeichnung des erworbenen Unternehmens, Betriebs usw.)</t>
  </si>
  <si>
    <t>(zuständiges Finanzamt, StNr.)</t>
  </si>
  <si>
    <t>15.</t>
  </si>
  <si>
    <t>15.1.</t>
  </si>
  <si>
    <t>15.2.</t>
  </si>
  <si>
    <t>15.3.</t>
  </si>
  <si>
    <t>15.4.</t>
  </si>
  <si>
    <t>15.5.</t>
  </si>
  <si>
    <t>16.</t>
  </si>
  <si>
    <t>17.</t>
  </si>
  <si>
    <t>18.</t>
  </si>
  <si>
    <t>Die Gesellschaft ist</t>
  </si>
  <si>
    <t>Name, Anschrift, zuständiges Finanzamt und Steuernummer des Organträgers</t>
  </si>
  <si>
    <t>Organgesellschaft</t>
  </si>
  <si>
    <t>für das Gründungsjahr</t>
  </si>
  <si>
    <t>für das Folgejahr</t>
  </si>
  <si>
    <t>19.</t>
  </si>
  <si>
    <t>20.</t>
  </si>
  <si>
    <t>ab Zeitpunkt</t>
  </si>
  <si>
    <t>(Anschrift)</t>
  </si>
  <si>
    <t>(Anschrift der Betriebsstätte)</t>
  </si>
  <si>
    <t>Die jährlich zu entrichtende</t>
  </si>
  <si>
    <t>Lohnsteuer beträgt voraussichtlich</t>
  </si>
  <si>
    <t>1)</t>
  </si>
  <si>
    <t>21.</t>
  </si>
  <si>
    <t>Ich versichere, die vorstehenden Angaben wahrheitsgemäß nach bestem Wissen und Gewissen gemacht zu haben.</t>
  </si>
  <si>
    <t>Datum</t>
  </si>
  <si>
    <t>Unterschrift des gesetzlichen Vertreters</t>
  </si>
  <si>
    <t>Art</t>
  </si>
  <si>
    <t>Wert</t>
  </si>
  <si>
    <t>ZMSD</t>
  </si>
  <si>
    <t>FA_Name</t>
  </si>
  <si>
    <t>FA_Steuer_Nr.</t>
  </si>
  <si>
    <t>NA</t>
  </si>
  <si>
    <t>Vorname</t>
  </si>
  <si>
    <t>Name</t>
  </si>
  <si>
    <t>Straße</t>
  </si>
  <si>
    <t>Postleitzahl_Inland_Neu</t>
  </si>
  <si>
    <t>Postleitzahl_für_Postfach</t>
  </si>
  <si>
    <t>Sitz_Gesch.leit._Ort</t>
  </si>
  <si>
    <t>Telefon_dienstlich</t>
  </si>
  <si>
    <t>Ort_des_Firmensitzes</t>
  </si>
  <si>
    <t>Fa_Betr.st_Straße_002</t>
  </si>
  <si>
    <t>Fa_Betr.st_Postleitzahl_Neu_002</t>
  </si>
  <si>
    <t>Fa_Betr.st_Ort_002</t>
  </si>
  <si>
    <t>Unternehmensgegenstand</t>
  </si>
  <si>
    <t>Abweich._Wirtschaftsjahr</t>
  </si>
  <si>
    <t>Register_Gericht</t>
  </si>
  <si>
    <t>Register_Nummer</t>
  </si>
  <si>
    <t>eingetragen_am__TTMMJJ_</t>
  </si>
  <si>
    <t>Geschäftsgründung__TTMMJJ_</t>
  </si>
  <si>
    <t>Fa_BeteilPer_Name_001</t>
  </si>
  <si>
    <t>Fa_BeteilPer_Vorname_001</t>
  </si>
  <si>
    <t>Fa_BeteilPer_Straße_001</t>
  </si>
  <si>
    <t>Fa_BeteilPer_Postleitzahl_N._001</t>
  </si>
  <si>
    <t>Fa_BeteilPer_Ort_001</t>
  </si>
  <si>
    <t>Fa_BeteilPer_Finanzamt_001</t>
  </si>
  <si>
    <t>Fa_BeteilPer_Steuer_Nr._001</t>
  </si>
  <si>
    <t>Fa_BeteilPer_Höhe_Beteilg._DM_001</t>
  </si>
  <si>
    <t>Fa_BeteilPer_Höhe_Beteilg._001</t>
  </si>
  <si>
    <t>Banken_Name_001</t>
  </si>
  <si>
    <t>Banken_Konto_Nr._001</t>
  </si>
  <si>
    <t>Banken_Bankleitzahl_001</t>
  </si>
  <si>
    <t>Banken_Ort_001</t>
  </si>
  <si>
    <t>Banken_abw.Kontoinhaber_001</t>
  </si>
  <si>
    <t>10</t>
  </si>
  <si>
    <t>Banken_Postfach</t>
  </si>
  <si>
    <t>Banken_PLZPostfach</t>
  </si>
  <si>
    <t>Gesetzl.Vertr._Name</t>
  </si>
  <si>
    <t>Gesetzl.Vertr._Vorname</t>
  </si>
  <si>
    <t>Gesetzl.Vertr._Straße</t>
  </si>
  <si>
    <t>Gesetzl.Vertr._PLZ_Neu</t>
  </si>
  <si>
    <t>Gesetzl.Vertr._Ort</t>
  </si>
  <si>
    <t>Gesetzl.Vertr._Telefon</t>
  </si>
  <si>
    <t>Variable</t>
  </si>
  <si>
    <t>COPY</t>
  </si>
  <si>
    <t>Z_FA_Name</t>
  </si>
  <si>
    <t>Z_Steuernummer</t>
  </si>
  <si>
    <t>Z_Name</t>
  </si>
  <si>
    <t>Z_Strasse</t>
  </si>
  <si>
    <t>Z_PLZPostfach</t>
  </si>
  <si>
    <t>Z_Postfach</t>
  </si>
  <si>
    <t>Z_PLZ</t>
  </si>
  <si>
    <t>Z_Ort</t>
  </si>
  <si>
    <t>Z_Geschäftsleitung</t>
  </si>
  <si>
    <t>Z_Telefon</t>
  </si>
  <si>
    <t>Z_SitzGesell</t>
  </si>
  <si>
    <t>Z_BSAnschrift1</t>
  </si>
  <si>
    <t>Z_BSAnschrift2</t>
  </si>
  <si>
    <t>Z_BSAnschrift3</t>
  </si>
  <si>
    <t>Z_BSAnschrift4</t>
  </si>
  <si>
    <t>Z_BSAnschrift5</t>
  </si>
  <si>
    <t>Z_BSAnschrift1_Copy</t>
  </si>
  <si>
    <t>Z_KontoNr</t>
  </si>
  <si>
    <t>Z_BLZ</t>
  </si>
  <si>
    <t>Z_BankName</t>
  </si>
  <si>
    <t>Z_BankAbweichend</t>
  </si>
  <si>
    <t>Z_ErrichtungGesellschaft</t>
  </si>
  <si>
    <t>Z_Eintragung</t>
  </si>
  <si>
    <t>Z_Amtsgericht</t>
  </si>
  <si>
    <t>Z_AmtsgerichtsNummer</t>
  </si>
  <si>
    <t>Z_BeginnWj</t>
  </si>
  <si>
    <t>Z_EndeWj</t>
  </si>
  <si>
    <t>Z_GesName1</t>
  </si>
  <si>
    <t>Z_GesAnschrift1</t>
  </si>
  <si>
    <t>Z_GesPLZOrt1</t>
  </si>
  <si>
    <t>Z_GesHöheBeteiligung1</t>
  </si>
  <si>
    <t>Z_GesHöheBeteiligung_Proz1</t>
  </si>
  <si>
    <t>Z_GesFinanzamt1</t>
  </si>
  <si>
    <t>Z_GesSteuernr1</t>
  </si>
  <si>
    <t>Z_GesName2</t>
  </si>
  <si>
    <t>Z_GesAnschrift2</t>
  </si>
  <si>
    <t>Z_GesPLZOrt2</t>
  </si>
  <si>
    <t>Z_GesHöheBeteiligung2</t>
  </si>
  <si>
    <t>Z_GesHöheBeteiligung_Proz2</t>
  </si>
  <si>
    <t>Z_GesFinanzamt2</t>
  </si>
  <si>
    <t>Z_GesSteuernr2</t>
  </si>
  <si>
    <t>Z_GesName3</t>
  </si>
  <si>
    <t>Z_GesAnschrift3</t>
  </si>
  <si>
    <t>Z_GesPLZOrt3</t>
  </si>
  <si>
    <t>Z_GesHöheBeteiligung3</t>
  </si>
  <si>
    <t>Z_GesHöheBeteiligung_Proz3</t>
  </si>
  <si>
    <t>Z_GesFinanzamt3</t>
  </si>
  <si>
    <t>Z_GesSteuernr3</t>
  </si>
  <si>
    <t>Z_GesName4</t>
  </si>
  <si>
    <t>Z_GesAnschrift4</t>
  </si>
  <si>
    <t>Z_GesPLZOrt4</t>
  </si>
  <si>
    <t>Z_GesHöheBeteiligung4</t>
  </si>
  <si>
    <t>Z_GesHöheBeteiligung_Proz4</t>
  </si>
  <si>
    <t>Z_GesFinanzamt4</t>
  </si>
  <si>
    <t>Z_GesSteuernr4</t>
  </si>
  <si>
    <t>Z_GesName5</t>
  </si>
  <si>
    <t>Z_GesAnschrift5</t>
  </si>
  <si>
    <t>Z_GesPLZOrt5</t>
  </si>
  <si>
    <t>Z_GesHöheBeteiligung5</t>
  </si>
  <si>
    <t>Z_GesHöheBeteiligung_Proz5</t>
  </si>
  <si>
    <t>Z_GesFinanzamt5</t>
  </si>
  <si>
    <t>Z_GesSteuernr5</t>
  </si>
  <si>
    <t>Z_GesName6</t>
  </si>
  <si>
    <t>Z_GesAnschrift6</t>
  </si>
  <si>
    <t>Z_GesPLZOrt6</t>
  </si>
  <si>
    <t>Z_GesHöheBeteiligung6</t>
  </si>
  <si>
    <t>Z_GesHöheBeteiligung_Proz6</t>
  </si>
  <si>
    <t>Z_GesFinanzamt6</t>
  </si>
  <si>
    <t>Z_GesSteuernr6</t>
  </si>
  <si>
    <t>Z_Tätigkeit</t>
  </si>
  <si>
    <t>Z_GesetzVertreter</t>
  </si>
  <si>
    <t>Z_GesetzVertreterAnschrift</t>
  </si>
  <si>
    <t>Z_GesetzVertreterTel</t>
  </si>
  <si>
    <t>Z_DatumBlatt</t>
  </si>
  <si>
    <t>Z_Stammkapital</t>
  </si>
  <si>
    <t>Header</t>
  </si>
  <si>
    <t>Stammdaten</t>
  </si>
  <si>
    <t>Neuanlage eines Mandats</t>
  </si>
  <si>
    <t>innergemeinschaftliche Erwerbe zu versteuern sind und die Erwerbsschwelle von 12 500 € jährlich</t>
  </si>
  <si>
    <t>€</t>
  </si>
  <si>
    <t>Var_Stammkapital</t>
  </si>
  <si>
    <t>Mobil</t>
  </si>
  <si>
    <t>Fax</t>
  </si>
  <si>
    <t>E-Mail</t>
  </si>
  <si>
    <t>Homepage</t>
  </si>
  <si>
    <t>Geburtsdatum</t>
  </si>
  <si>
    <t>Steuerlich geführt beim Finanzamt / Steuernummer</t>
  </si>
  <si>
    <t>Personalausweisnummer / Reisepassnummer</t>
  </si>
  <si>
    <t>7.</t>
  </si>
  <si>
    <t>Bankverbindung</t>
  </si>
  <si>
    <t>Kontonummer</t>
  </si>
  <si>
    <t>Bankleitzahl</t>
  </si>
  <si>
    <t>Geldinstitut (Zweigstelle) und Ort</t>
  </si>
  <si>
    <t>Name eines von Nr. 1 abweichenden Kontoinhabers</t>
  </si>
  <si>
    <t>8.</t>
  </si>
  <si>
    <t>Gesellschaftsvertrag und Eintragung im Handelsregister</t>
  </si>
  <si>
    <t>Eintragung ist beantragt am</t>
  </si>
  <si>
    <t>Eintragung ist erfolgt am</t>
  </si>
  <si>
    <t>beim Amtsgericht</t>
  </si>
  <si>
    <t>unter Nummer</t>
  </si>
  <si>
    <t>9.</t>
  </si>
  <si>
    <t>Beginn der Tätigkeit</t>
  </si>
  <si>
    <t>10.</t>
  </si>
  <si>
    <t>Wirtschaftsjahr</t>
  </si>
  <si>
    <t>durch Notar</t>
  </si>
  <si>
    <t>22.</t>
  </si>
  <si>
    <t>Anzahl der</t>
  </si>
  <si>
    <t>Straße, Hausnummer</t>
  </si>
  <si>
    <t>nominell in €</t>
  </si>
  <si>
    <t xml:space="preserve"> - die nur steuerfreie Umsätze ausführen, die zum Ausschluss vom Vorsteuerabzug führen,</t>
  </si>
  <si>
    <t>Bezeichnung des Hauptfinanzamts der Person</t>
  </si>
  <si>
    <t>Bezeichnung des Hauptfinanzamts des Mandanten</t>
  </si>
  <si>
    <t>Steuer-Nr (Hauptfinanzamt) der Person</t>
  </si>
  <si>
    <t>Vorname der Person</t>
  </si>
  <si>
    <t>Nachname der Person</t>
  </si>
  <si>
    <t>Bezeichnung des Mandanten</t>
  </si>
  <si>
    <t>Strasse (Hauptstrasse) der Person</t>
  </si>
  <si>
    <t>Strasse (Hauptstrasse) des Mandanten</t>
  </si>
  <si>
    <t>Postleitzahl Inland (Hauptstrasse) der Person</t>
  </si>
  <si>
    <t>Postleitzahl Inland (Hauptstrasse) des Mandanten</t>
  </si>
  <si>
    <t>Ort (Hauptstrasse) der Person</t>
  </si>
  <si>
    <t>Ort (Hauptstrasse) des Mandanten</t>
  </si>
  <si>
    <t>Postfach (Hauptpostfach) der Person</t>
  </si>
  <si>
    <t>Postfach (Hauptpostfach) des Mandanten</t>
  </si>
  <si>
    <t>Postleitzahl Inland (Hauptpostfach) der Person</t>
  </si>
  <si>
    <t>Postleitzahl Inland (Hauptpostfach) des Mandanten</t>
  </si>
  <si>
    <t>Ort (Geschäftsleitung) des Betriebs</t>
  </si>
  <si>
    <t>Kommunikations-Nr (Haupttelefon) der Person</t>
  </si>
  <si>
    <t>Kommunikations-Nr (Haupttelefon) des Mandanten</t>
  </si>
  <si>
    <t>Ort des Firmensitzes</t>
  </si>
  <si>
    <t>Strasse (Hauptstrasse) der Betriebsstätte des Mandanten</t>
  </si>
  <si>
    <t>Postleitzahl Inland (Hauptstrasse) der Betriebsstätte des Mandanten</t>
  </si>
  <si>
    <t>Ort (Hauptstrasse) der Betriebsstätte des Mandanten</t>
  </si>
  <si>
    <t>Abweichendes Wirtschaftsjahr</t>
  </si>
  <si>
    <t>Registergericht</t>
  </si>
  <si>
    <t>Registergerichts-Nr</t>
  </si>
  <si>
    <t>Register-Nr eingetragen am</t>
  </si>
  <si>
    <t>Geschäftsgründung</t>
  </si>
  <si>
    <t>Nachname des Gesellschafters</t>
  </si>
  <si>
    <t>Vorname des Gesellschafters</t>
  </si>
  <si>
    <t>Strasse (Hauptstrasse) der Gesellschafter des Mandanten</t>
  </si>
  <si>
    <t>Postleitzahl Inland (Hauptstrasse) der Gesellschafter des Mandanten</t>
  </si>
  <si>
    <t>Ort (Hauptstrasse) der Gesellschafter des Mandanten</t>
  </si>
  <si>
    <t>Bezeichnung des Hauptfinanzamts des Gesellschafters</t>
  </si>
  <si>
    <t>Steuer-Nr (Hauptfinanzamt) des Gesellschafters</t>
  </si>
  <si>
    <t>Höhe der Beteiligung</t>
  </si>
  <si>
    <t>Höhe der Gesellschafterbeteiligung in Prozent</t>
  </si>
  <si>
    <t>Adressatstyp Gesellschafter</t>
  </si>
  <si>
    <t>Fa_BeteilPer_AdressTyp</t>
  </si>
  <si>
    <t>Unternehmensbez des Gesellschafters</t>
  </si>
  <si>
    <t>Fa_BeteilPer_BezName</t>
  </si>
  <si>
    <t>Bezeichnung der Bank der Person</t>
  </si>
  <si>
    <t>Bezeichnung der Bank des Mandanten</t>
  </si>
  <si>
    <t>Konto-Nr der Person</t>
  </si>
  <si>
    <t>Konto-Nr des Mandanten</t>
  </si>
  <si>
    <t>Bankleitzahl der Bank der Person</t>
  </si>
  <si>
    <t>Bankleitzahl der Bank des Mandanten</t>
  </si>
  <si>
    <t>Ort (Hauptstrasse) der Bank der Person</t>
  </si>
  <si>
    <t>Ort (Hauptstrasse) der Bank des Mandanten</t>
  </si>
  <si>
    <t>Abw Kontoinhaber Person</t>
  </si>
  <si>
    <t>Abw Kontoinhaber Mandant</t>
  </si>
  <si>
    <t>Postfach (Hauptpostfach) der Bank der Person</t>
  </si>
  <si>
    <t>Postfach (Hauptpostfach) der Bank des Mandanten</t>
  </si>
  <si>
    <t>Postleitzahl Inland (Hauptpostfach) der Bank der Person</t>
  </si>
  <si>
    <t>Postleitzahl Inland (Hauptpostfach) der Bank des Mandanten</t>
  </si>
  <si>
    <t>Nachname des ges Vertreters Person</t>
  </si>
  <si>
    <t>Nachname des ges Vertreters Betrieb</t>
  </si>
  <si>
    <t>Vorname des ges Vertreters Person</t>
  </si>
  <si>
    <t>Vorname des ges Vertreters Betrieb</t>
  </si>
  <si>
    <t>Strasse (Hauptstrasse) des ges Vertreters Person</t>
  </si>
  <si>
    <t>Strasse (Hauptstrasse) des ges Vertreters Betrieb</t>
  </si>
  <si>
    <t>Postleitzahl Inland (Hauptstrasse) des ges Vertreters Person</t>
  </si>
  <si>
    <t>Postleitzahl Inland (Hauptstrasse) des ges Vertreters Betrieb</t>
  </si>
  <si>
    <t>Ort (Hauptstrasse) des ges Vertreters Person</t>
  </si>
  <si>
    <t>Ort (Hauptstrasse) des ges Vertreters Betrieb</t>
  </si>
  <si>
    <t>Kommunikations-Nr (Haupttelefon) des ges Vertretrs Person</t>
  </si>
  <si>
    <t>Kommunikations-Nr (Haupttelefon) des ges Vertreters Betrieb</t>
  </si>
  <si>
    <t>Steuer-Nr (Hauptfinanzamt) des Unternehmens</t>
  </si>
  <si>
    <t>Kommunikations-Nr (Haupt-E-Mail) des Mandanten</t>
  </si>
  <si>
    <t>Kommunikations-Nr (Haupt-E-Mail) des Betriebs</t>
  </si>
  <si>
    <t>Kommunikationsmedium Mandant</t>
  </si>
  <si>
    <t>Kommunikations-Nr des Mandanten</t>
  </si>
  <si>
    <t>Kommunikationsmedium Betrieb</t>
  </si>
  <si>
    <t>Kommunikations-Nr des Betriebs</t>
  </si>
  <si>
    <t>EMAIL</t>
  </si>
  <si>
    <t>Z_EMAIL</t>
  </si>
  <si>
    <t>Kommunikations-Nr (Haupttelefax) des Betriebs</t>
  </si>
  <si>
    <t>Kommunikations-Nr (Haupttelefax) des Mandanten</t>
  </si>
  <si>
    <t>Z_FAX</t>
  </si>
  <si>
    <t>Z_MOBIL</t>
  </si>
  <si>
    <t>Empfangsbevollmächtigter ist StB Person</t>
  </si>
  <si>
    <t>Empfangsbevollmächtigter ist StB Betrieb</t>
  </si>
  <si>
    <t>StB_Bevoll</t>
  </si>
  <si>
    <t>Leer=kein</t>
  </si>
  <si>
    <t>1=StB-ist Empfangsbevollmächtigter</t>
  </si>
  <si>
    <t>Z_BSAnschrift</t>
  </si>
  <si>
    <t>FirstRun</t>
  </si>
  <si>
    <t>z_BSAnschrift2_Copy</t>
  </si>
  <si>
    <t>Z_BSAnschrift3_Copy</t>
  </si>
  <si>
    <t>Z_BSAnschrift4_Copy</t>
  </si>
  <si>
    <t>Z_BSAnschrift5_Copy</t>
  </si>
  <si>
    <t>Z_Homepage</t>
  </si>
  <si>
    <t>Z_Name2</t>
  </si>
  <si>
    <t>Eingabekontrolle</t>
  </si>
  <si>
    <t>Kommunikationsmedium ges Vertreter Person</t>
  </si>
  <si>
    <t>Kommunikationsmedium ges Vertreter Betrieb</t>
  </si>
  <si>
    <t>Kommunikations-Nr des ges Vertreters Person</t>
  </si>
  <si>
    <t>Kommunikations-Nr des ges Vertreters Betrieb</t>
  </si>
  <si>
    <t>Kommunikations-Nr (Haupttelefax) des ges Vertreters Person</t>
  </si>
  <si>
    <t>Kommunikations-Nr (Haupttelefax) des ges Vertreters Betrieb</t>
  </si>
  <si>
    <t>GesVertrFax</t>
  </si>
  <si>
    <t>Kommunikations-Nr (Haupt-E-Mail) des ges Vertreters Person</t>
  </si>
  <si>
    <t>Kommunikations-Nr (Haupt-E-Mail) des ges Vertreters Betrieb</t>
  </si>
  <si>
    <t>GesVertrEmail</t>
  </si>
  <si>
    <t>Z_GesetzVertreterMobil</t>
  </si>
  <si>
    <t>Z_GesetzVertreterFax</t>
  </si>
  <si>
    <t>Z_Email_GesV</t>
  </si>
  <si>
    <t>Z_Homepage_GesV</t>
  </si>
  <si>
    <t>PCDO2</t>
  </si>
  <si>
    <t>VF</t>
  </si>
  <si>
    <t>Titel des Empfangsbevollm Person</t>
  </si>
  <si>
    <t>Titel des Empfangsbevollm Betrieb</t>
  </si>
  <si>
    <t>EmpfTitel</t>
  </si>
  <si>
    <t>Vorname des Empfangsbevollm Person</t>
  </si>
  <si>
    <t>Vorname des Empfangsbevollm Betrieb</t>
  </si>
  <si>
    <t>EmpfVorname</t>
  </si>
  <si>
    <t>Nachname des Empfangsbevollm Person</t>
  </si>
  <si>
    <t>Nachname des Empfangsbevollm Betrieb</t>
  </si>
  <si>
    <t>EmpfNachname</t>
  </si>
  <si>
    <t>Strasse (Hauptstrasse) des Empfangsbevollm Person</t>
  </si>
  <si>
    <t>Strasse (Hauptstrasse) des Empfangsbevollm Betrieb</t>
  </si>
  <si>
    <t>EmpfStrasse</t>
  </si>
  <si>
    <t>Postleitzahl Inland (Hauptstrasse) des Empfangsbevollm Person</t>
  </si>
  <si>
    <t>Postleitzahl Inland (Hauptstrasse) des Empfangsbevollm Betrieb</t>
  </si>
  <si>
    <t>EmpfPLZ</t>
  </si>
  <si>
    <t>Ort (Hauptstrasse) des Empfangsbevollm Person</t>
  </si>
  <si>
    <t>Ort (Hauptstrasse) des Empfangsbevollm Betrieb</t>
  </si>
  <si>
    <t>EmpfOrt</t>
  </si>
  <si>
    <t>Kommunikations-Nr (Haupttelefon) des Empfangsbevollm Person</t>
  </si>
  <si>
    <t>Kommunikations-Nr (Haupttelefon) des Empfangsbevollm Betrieb</t>
  </si>
  <si>
    <t>EmpfTelefon</t>
  </si>
  <si>
    <t>Kommunikations-Nr (Haupttelefax) des Empfangsbevollm Person</t>
  </si>
  <si>
    <t>Kommunikations-Nr (Haupttelefax) des Empfangsbevollm Betrieb</t>
  </si>
  <si>
    <t>EmpfFax</t>
  </si>
  <si>
    <t>Kommunikations-Nr (Haupt-E-Mail) des Empfangsbevollm Person</t>
  </si>
  <si>
    <t>Kommunikations-Nr (Haupt-E-Mail) des Empfangsbevollm Betrieb</t>
  </si>
  <si>
    <t>EmpfEmail</t>
  </si>
  <si>
    <t>Kommunikationsmedium Empfangsbevollm Person</t>
  </si>
  <si>
    <t>Kommunikationsmedium Empfangsbevollm Betrieb</t>
  </si>
  <si>
    <t>Kommunikations-Nr des Empfangsbevollm Person</t>
  </si>
  <si>
    <t>Kommunikations-Nr des Empfangsbevollm Betrieb</t>
  </si>
  <si>
    <t>EmpfKomm</t>
  </si>
  <si>
    <t>EmpfKommNr</t>
  </si>
  <si>
    <t>Telefon</t>
  </si>
  <si>
    <t>Telefax</t>
  </si>
  <si>
    <t>Internet E-Mail oder T-Online</t>
  </si>
  <si>
    <t>Internet URL</t>
  </si>
  <si>
    <t>Mobiltelefon</t>
  </si>
  <si>
    <t>Aktion</t>
  </si>
  <si>
    <t>KDBezeichnung1</t>
  </si>
  <si>
    <t>KDBezeichnung2</t>
  </si>
  <si>
    <t>KDStrasse</t>
  </si>
  <si>
    <t>KDPLZ</t>
  </si>
  <si>
    <t>KDOrt</t>
  </si>
  <si>
    <t>KDTel</t>
  </si>
  <si>
    <t>KDFax</t>
  </si>
  <si>
    <t>KDMobil</t>
  </si>
  <si>
    <t>KDEmail</t>
  </si>
  <si>
    <t>KDInternet</t>
  </si>
  <si>
    <t>KDBank</t>
  </si>
  <si>
    <t>KDBLZ</t>
  </si>
  <si>
    <t>KDKontoNr</t>
  </si>
  <si>
    <t>CopyEmpf</t>
  </si>
  <si>
    <t>ZEmpfName</t>
  </si>
  <si>
    <t>ZEmpfAnschrift</t>
  </si>
  <si>
    <t>ZEmpfTel</t>
  </si>
  <si>
    <t>ZEmpfMobil</t>
  </si>
  <si>
    <t>ZEmpfFax</t>
  </si>
  <si>
    <t>ZEmpfEmail</t>
  </si>
  <si>
    <t>ZEmpfInternet</t>
  </si>
  <si>
    <t>CopyStB</t>
  </si>
  <si>
    <t>ZStBName</t>
  </si>
  <si>
    <t>ZStBAnschrift</t>
  </si>
  <si>
    <t>ZStBTel</t>
  </si>
  <si>
    <t>ZStBMobil</t>
  </si>
  <si>
    <t>ZStBFax</t>
  </si>
  <si>
    <t>ZStBEmail</t>
  </si>
  <si>
    <t>ZStBInternet</t>
  </si>
  <si>
    <t>CopyLohn</t>
  </si>
  <si>
    <t>ZLohnName</t>
  </si>
  <si>
    <t>ZLohnAnschrift</t>
  </si>
  <si>
    <t>AnzahlStB</t>
  </si>
  <si>
    <t>AnzahlEmpf</t>
  </si>
  <si>
    <t>Titel der Person</t>
  </si>
  <si>
    <t>Titel</t>
  </si>
  <si>
    <t>GesVertrKomm</t>
  </si>
  <si>
    <t>GesVertrKommNr</t>
  </si>
  <si>
    <t>Z_GesVertrGeb</t>
  </si>
  <si>
    <t>Z_GesVertrPerso</t>
  </si>
  <si>
    <t>Z_GesVertrFA</t>
  </si>
  <si>
    <t>Z_Tätigkeit2</t>
  </si>
  <si>
    <t>Titel des ges Vertreters Person</t>
  </si>
  <si>
    <t>Titel des ges Vertreters Betrieb</t>
  </si>
  <si>
    <t>Gesetzl.Vertr._Titel</t>
  </si>
  <si>
    <t>KapGesKomm</t>
  </si>
  <si>
    <t>KapGesKommNr</t>
  </si>
  <si>
    <t>138 in Verbindung mit den §§ 90, 93, 97 der Abgabenordnung erhoben.</t>
  </si>
  <si>
    <t>Eingangsstempel oder -datum</t>
  </si>
  <si>
    <r>
      <t xml:space="preserve">Name und Anschrift </t>
    </r>
    <r>
      <rPr>
        <sz val="7"/>
        <rFont val="Arial"/>
        <family val="2"/>
      </rPr>
      <t>(Bitte Vollmacht beifügen)</t>
    </r>
  </si>
  <si>
    <t>KSt GU / 2</t>
  </si>
  <si>
    <t>Finanzamt / Steuernummer</t>
  </si>
  <si>
    <t>Der für die Durchführung des Lohnsteuerabzugs maßgebende Arbeitslohn bzw. die für die Lohnabrechnung maßgebenden Daten werden</t>
  </si>
  <si>
    <t>Die Lohnsteuer-Anmeldung ist für nach dem 31. 12. 2004 endende Anmeldungszeiträume grundsätzlich nach amtlich vorgeschriebenem</t>
  </si>
  <si>
    <t xml:space="preserve"> - für deren Umsätze Umsatzsteuer nach § 19 Abs. 1 UStG nicht erhoben wird:</t>
  </si>
  <si>
    <t>Ich versichere, dass dieses Formular im Wortlaut mit dem amtlichen Formular übereinstimmt.</t>
  </si>
  <si>
    <t>Dazu gehören auch Geschäftsführer, Vorstandsmitglieder, geringfügig beschäftigte Personen und ehrenamtlich tätige Personen. Geschäftsführer einer Komplementär-Kapitalgesellschaft,</t>
  </si>
  <si>
    <t xml:space="preserve"> die gleichzeitig Kommanditisten der Kapitalgesellschaft &amp; Co.KG sind, sind nicht Arbeitnehmer im lohnsteuerlichen Sinne.</t>
  </si>
  <si>
    <t xml:space="preserve">Feb. 05       </t>
  </si>
  <si>
    <t>Errichtung der Gesellschaft durch notariellen Vertrag vom</t>
  </si>
  <si>
    <t xml:space="preserve"> von</t>
  </si>
  <si>
    <t xml:space="preserve"> bis</t>
  </si>
  <si>
    <r>
      <t>Lohnkonten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werden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geführt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</t>
    </r>
  </si>
  <si>
    <r>
      <t xml:space="preserve">Zutreffendes bitte ankreuzen </t>
    </r>
    <r>
      <rPr>
        <sz val="8"/>
        <rFont val="Wingdings"/>
        <family val="0"/>
      </rPr>
      <t></t>
    </r>
    <r>
      <rPr>
        <sz val="8"/>
        <rFont val="Arial"/>
        <family val="2"/>
      </rPr>
      <t xml:space="preserve"> oder ausfüllen.</t>
    </r>
  </si>
  <si>
    <t>- 4 -</t>
  </si>
  <si>
    <t xml:space="preserve">     - 2 -</t>
  </si>
  <si>
    <t xml:space="preserve">  - 3 -</t>
  </si>
  <si>
    <r>
      <t>Die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mit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dem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Fragebogen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angeforderten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Daten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werden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aufgrund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der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§§ 137,</t>
    </r>
  </si>
  <si>
    <r>
      <t>Bitte</t>
    </r>
    <r>
      <rPr>
        <sz val="7"/>
        <rFont val="Arial"/>
        <family val="2"/>
      </rPr>
      <t xml:space="preserve"> </t>
    </r>
    <r>
      <rPr>
        <sz val="8"/>
        <rFont val="Arial"/>
        <family val="0"/>
      </rPr>
      <t>stets</t>
    </r>
    <r>
      <rPr>
        <sz val="7"/>
        <rFont val="Arial"/>
        <family val="2"/>
      </rPr>
      <t xml:space="preserve"> </t>
    </r>
    <r>
      <rPr>
        <sz val="8"/>
        <rFont val="Arial"/>
        <family val="0"/>
      </rPr>
      <t>angeben!</t>
    </r>
  </si>
  <si>
    <t>Ausdruck nur über
diese Schaltfläche!</t>
  </si>
  <si>
    <t xml:space="preserve">     Ausdruck nur über
     diese Schaltfläche!</t>
  </si>
  <si>
    <t>ermittelt in (ein selbständiges Dienstleistungsunternehmen z.B. Steuerberater, das für einen Arbeitgeber die Lohnabrechnungen durchführt, ist</t>
  </si>
  <si>
    <r>
      <t xml:space="preserve">Vordruck </t>
    </r>
    <r>
      <rPr>
        <b/>
        <sz val="7"/>
        <rFont val="Arial"/>
        <family val="0"/>
      </rPr>
      <t>auf</t>
    </r>
    <r>
      <rPr>
        <sz val="7"/>
        <rFont val="Arial"/>
        <family val="0"/>
      </rPr>
      <t xml:space="preserve"> </t>
    </r>
    <r>
      <rPr>
        <b/>
        <sz val="7"/>
        <rFont val="Arial"/>
        <family val="0"/>
      </rPr>
      <t>elektronischem</t>
    </r>
    <r>
      <rPr>
        <sz val="7"/>
        <rFont val="Arial"/>
        <family val="0"/>
      </rPr>
      <t xml:space="preserve"> </t>
    </r>
    <r>
      <rPr>
        <b/>
        <sz val="7"/>
        <rFont val="Arial"/>
        <family val="0"/>
      </rPr>
      <t>Weg</t>
    </r>
    <r>
      <rPr>
        <sz val="7"/>
        <rFont val="Arial"/>
        <family val="0"/>
      </rPr>
      <t xml:space="preserve"> nach Maßgabe der Steuerdaten-Übermittlungsverordnung zu übermitteln (§ 41a Abs. 1 Satz 2 EStG).</t>
    </r>
  </si>
  <si>
    <r>
      <t xml:space="preserve">Weitere Informationen finden Sie im Internet unter </t>
    </r>
    <r>
      <rPr>
        <u val="single"/>
        <sz val="7"/>
        <rFont val="Arial"/>
        <family val="0"/>
      </rPr>
      <t>www.elster.de</t>
    </r>
    <r>
      <rPr>
        <sz val="7"/>
        <rFont val="Arial"/>
        <family val="0"/>
      </rPr>
      <t>.</t>
    </r>
  </si>
  <si>
    <t>Person</t>
  </si>
  <si>
    <t>Betrieb</t>
  </si>
  <si>
    <t>Ausg. VF</t>
  </si>
  <si>
    <t>Wert 1</t>
  </si>
  <si>
    <t>Wert 2</t>
  </si>
  <si>
    <t>Wert 3</t>
  </si>
  <si>
    <t>Wert 4</t>
  </si>
  <si>
    <t>Wert 5</t>
  </si>
  <si>
    <t>Wert 6</t>
  </si>
  <si>
    <t>Wert 7</t>
  </si>
  <si>
    <t>Wert 8</t>
  </si>
  <si>
    <t>Wert 9</t>
  </si>
  <si>
    <t>Wert 10</t>
  </si>
  <si>
    <r>
      <t xml:space="preserve">An der Gesellschaft besteht eine </t>
    </r>
    <r>
      <rPr>
        <b/>
        <sz val="8"/>
        <rFont val="Arial"/>
        <family val="2"/>
      </rPr>
      <t>atypische stille Beteiligung</t>
    </r>
  </si>
  <si>
    <t>keine lohnsteuerliche Betriebsstätte, vgl. R 132 der Lohnsteuer-Richtlinien)</t>
  </si>
  <si>
    <t>Titel des Gesellschafters</t>
  </si>
  <si>
    <t>Fa_BeteilPer_Titel_001</t>
  </si>
  <si>
    <t>6</t>
  </si>
  <si>
    <t>Lohnsteueranmeldung</t>
  </si>
  <si>
    <t>Art der Umsatzbesteuerung</t>
  </si>
  <si>
    <t>UntLStAnmeldung</t>
  </si>
  <si>
    <t>UntUStArt</t>
  </si>
  <si>
    <t>ToolName</t>
  </si>
  <si>
    <t>ToolVersion</t>
  </si>
  <si>
    <t>ToolDatum</t>
  </si>
  <si>
    <t>ToolInfo</t>
  </si>
  <si>
    <t>MandTyp_2</t>
  </si>
  <si>
    <t>Quelle / Ziel</t>
  </si>
  <si>
    <t>KANZLEI</t>
  </si>
  <si>
    <t>[DDE: Mandantennummer]</t>
  </si>
  <si>
    <t>0</t>
  </si>
  <si>
    <t>Konto-Nr (Hauptbank) der Person</t>
  </si>
  <si>
    <t>Konto-Nr (Hauptbank) des Unternehmens</t>
  </si>
  <si>
    <t>BankHauptKtoNr</t>
  </si>
  <si>
    <t>Bankleitzahl der Hauptbank der Person</t>
  </si>
  <si>
    <t>Bankleitzahl der Hauptbank des Betriebs</t>
  </si>
  <si>
    <t>BankHauptBLZ</t>
  </si>
  <si>
    <t>V.3.9</t>
  </si>
  <si>
    <t xml:space="preserve"> nein</t>
  </si>
  <si>
    <t xml:space="preserve"> ja</t>
  </si>
  <si>
    <t xml:space="preserve"> HR-Auszug ist beigefügt.</t>
  </si>
  <si>
    <t xml:space="preserve"> HR-Auszug wird nachgereicht.</t>
  </si>
  <si>
    <t xml:space="preserve"> Bargründung</t>
  </si>
  <si>
    <t xml:space="preserve"> Sachgründung</t>
  </si>
  <si>
    <r>
      <t xml:space="preserve"> Erwerb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folgender,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einzelner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Wirtschaftsgüter</t>
    </r>
  </si>
  <si>
    <t xml:space="preserve"> § 20 Abs. 1 Satz 2 UmwStG an einer Kapitalgesellschaft</t>
  </si>
  <si>
    <r>
      <t xml:space="preserve"> Erwerb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eines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Betriebs,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Teilbetriebs,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Mitunternehmeranteils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oder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Erwerb,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Schaffung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oder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Erhöhung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einer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Mehrheitsbeteiligung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i.S.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des</t>
    </r>
  </si>
  <si>
    <t>Verschmelzung</t>
  </si>
  <si>
    <t xml:space="preserve"> Spaltung</t>
  </si>
  <si>
    <t xml:space="preserve"> Formwechsel</t>
  </si>
  <si>
    <t xml:space="preserve"> sonstige Vermögensübertragung</t>
  </si>
  <si>
    <t xml:space="preserve"> Die Gesellschaft ist daneben selbst gewerblich tätig.</t>
  </si>
  <si>
    <t xml:space="preserve"> ist nicht erstellt worden</t>
  </si>
  <si>
    <t xml:space="preserve"> ist beigefügt</t>
  </si>
  <si>
    <t>Buchwerten</t>
  </si>
  <si>
    <t>Teilwerten</t>
  </si>
  <si>
    <t>Zwischenwerten</t>
  </si>
  <si>
    <t>Anschaffungskosten</t>
  </si>
  <si>
    <t>Betriebsvermögen</t>
  </si>
  <si>
    <t>Privatvermögen</t>
  </si>
  <si>
    <t xml:space="preserve"> umsatzsteuerlich</t>
  </si>
  <si>
    <t xml:space="preserve"> Der Gesamtumsatz für das Gründungsjahr wird die Grenze von 17 500 € voraussichtlich nicht überschreiten.</t>
  </si>
  <si>
    <t xml:space="preserve"> Es wird eine Umsatzsteuer-Identifikationsnummer für die Teilnahme am innergemeinschaftlichen Handelsverkehr benötigt.</t>
  </si>
  <si>
    <t xml:space="preserve"> Ich beantrage die Erteilung einer Bescheinigung zur Freistellung vom Steuerabzug bei Bauleistungen gemäß § 48 b EStG</t>
  </si>
  <si>
    <t xml:space="preserve"> vereinnahmten Entgelten (Ist-Versteuerung wird hiermit beantragt)</t>
  </si>
  <si>
    <t xml:space="preserve"> vereinbarten Entgelten (Sollversteuerung)</t>
  </si>
  <si>
    <t xml:space="preserve"> Lohnsteuer</t>
  </si>
  <si>
    <t xml:space="preserve"> Umsatzsteuer</t>
  </si>
  <si>
    <t xml:space="preserve"> Freistellungsbescheinigung gemäß § 48b EStG ("Bauabzugssteuer")</t>
  </si>
  <si>
    <t xml:space="preserve"> (§ 19 Abs. 1 UStG); monatliche</t>
  </si>
  <si>
    <t xml:space="preserve"> Umsatzsteuer-Voranmeldungen</t>
  </si>
  <si>
    <t xml:space="preserve"> sind nicht abzugeben.</t>
  </si>
  <si>
    <t xml:space="preserve"> Umsatzsteuer-Voranmeldungen sind monatlich abzugeben.</t>
  </si>
  <si>
    <r>
      <t xml:space="preserve"> allgemeinen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Vorschriften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des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UStG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für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mindestens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fünf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Kalenderjahre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(§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19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Abs.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2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UStG);</t>
    </r>
  </si>
  <si>
    <t xml:space="preserve"> Beginn der unternehmerischen Tätigkeit am</t>
  </si>
  <si>
    <r>
      <t xml:space="preserve"> Voraussichtliche</t>
    </r>
    <r>
      <rPr>
        <sz val="6"/>
        <rFont val="Tahoma"/>
        <family val="2"/>
      </rPr>
      <t xml:space="preserve"> - </t>
    </r>
    <r>
      <rPr>
        <sz val="8"/>
        <rFont val="Tahoma"/>
        <family val="2"/>
      </rPr>
      <t>ggf</t>
    </r>
    <r>
      <rPr>
        <sz val="6"/>
        <rFont val="Tahoma"/>
        <family val="2"/>
      </rPr>
      <t xml:space="preserve">. </t>
    </r>
    <r>
      <rPr>
        <sz val="8"/>
        <rFont val="Tahoma"/>
        <family val="2"/>
      </rPr>
      <t>umgerechnete</t>
    </r>
    <r>
      <rPr>
        <sz val="6"/>
        <rFont val="Tahoma"/>
        <family val="2"/>
      </rPr>
      <t xml:space="preserve"> - </t>
    </r>
    <r>
      <rPr>
        <sz val="8"/>
        <rFont val="Tahoma"/>
        <family val="2"/>
      </rPr>
      <t>Höhe</t>
    </r>
    <r>
      <rPr>
        <sz val="6"/>
        <rFont val="Tahoma"/>
        <family val="2"/>
      </rPr>
      <t xml:space="preserve"> </t>
    </r>
    <r>
      <rPr>
        <sz val="8"/>
        <rFont val="Tahoma"/>
        <family val="2"/>
      </rPr>
      <t>des</t>
    </r>
    <r>
      <rPr>
        <sz val="6"/>
        <rFont val="Tahoma"/>
        <family val="2"/>
      </rPr>
      <t xml:space="preserve"> </t>
    </r>
    <r>
      <rPr>
        <sz val="8"/>
        <rFont val="Tahoma"/>
        <family val="2"/>
      </rPr>
      <t>Gesamtumsatzes</t>
    </r>
    <r>
      <rPr>
        <sz val="6"/>
        <rFont val="Tahoma"/>
        <family val="2"/>
      </rPr>
      <t xml:space="preserve"> </t>
    </r>
    <r>
      <rPr>
        <sz val="8"/>
        <rFont val="Tahoma"/>
        <family val="2"/>
      </rPr>
      <t>(§</t>
    </r>
    <r>
      <rPr>
        <sz val="6"/>
        <rFont val="Tahoma"/>
        <family val="2"/>
      </rPr>
      <t xml:space="preserve"> </t>
    </r>
    <r>
      <rPr>
        <sz val="8"/>
        <rFont val="Tahoma"/>
        <family val="2"/>
      </rPr>
      <t>19</t>
    </r>
    <r>
      <rPr>
        <sz val="6"/>
        <rFont val="Tahoma"/>
        <family val="2"/>
      </rPr>
      <t xml:space="preserve"> </t>
    </r>
    <r>
      <rPr>
        <sz val="8"/>
        <rFont val="Tahoma"/>
        <family val="2"/>
      </rPr>
      <t>Abs</t>
    </r>
    <r>
      <rPr>
        <sz val="6"/>
        <rFont val="Tahoma"/>
        <family val="2"/>
      </rPr>
      <t xml:space="preserve">. </t>
    </r>
    <r>
      <rPr>
        <sz val="8"/>
        <rFont val="Tahoma"/>
        <family val="2"/>
      </rPr>
      <t>3</t>
    </r>
    <r>
      <rPr>
        <sz val="6"/>
        <rFont val="Tahoma"/>
        <family val="2"/>
      </rPr>
      <t xml:space="preserve"> </t>
    </r>
    <r>
      <rPr>
        <sz val="8"/>
        <rFont val="Tahoma"/>
        <family val="2"/>
      </rPr>
      <t>UStG)</t>
    </r>
    <r>
      <rPr>
        <sz val="6"/>
        <rFont val="Tahoma"/>
        <family val="2"/>
      </rPr>
      <t xml:space="preserve"> </t>
    </r>
    <r>
      <rPr>
        <sz val="8"/>
        <rFont val="Tahoma"/>
        <family val="2"/>
      </rPr>
      <t>für</t>
    </r>
    <r>
      <rPr>
        <sz val="6"/>
        <rFont val="Tahoma"/>
        <family val="2"/>
      </rPr>
      <t xml:space="preserve"> </t>
    </r>
    <r>
      <rPr>
        <sz val="8"/>
        <rFont val="Tahoma"/>
        <family val="2"/>
      </rPr>
      <t>das</t>
    </r>
    <r>
      <rPr>
        <sz val="6"/>
        <rFont val="Tahoma"/>
        <family val="2"/>
      </rPr>
      <t xml:space="preserve"> </t>
    </r>
    <r>
      <rPr>
        <sz val="8"/>
        <rFont val="Tahoma"/>
        <family val="2"/>
      </rPr>
      <t>Gründungsjahr</t>
    </r>
  </si>
  <si>
    <t xml:space="preserve"> Berechnung der Steuer nach</t>
  </si>
  <si>
    <t xml:space="preserve"> der Kalendermonat (§ 18 Abs. 2 Satz 4 UStG).</t>
  </si>
  <si>
    <r>
      <t xml:space="preserve"> Voranmeldungszeitraum für abzugebende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Umsatzsteuer-Voranmeldungen ist im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Jahr der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Neugründung und im folgenden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Kalenderjahr</t>
    </r>
  </si>
  <si>
    <r>
      <t xml:space="preserve">  Weitere Informationen finden Sie im Internet unter </t>
    </r>
    <r>
      <rPr>
        <u val="single"/>
        <sz val="8"/>
        <rFont val="Arial"/>
        <family val="2"/>
      </rPr>
      <t>www.elster.de</t>
    </r>
    <r>
      <rPr>
        <sz val="8"/>
        <rFont val="Arial"/>
        <family val="2"/>
      </rPr>
      <t>.</t>
    </r>
  </si>
  <si>
    <r>
      <t xml:space="preserve">  Vordruck</t>
    </r>
    <r>
      <rPr>
        <sz val="7"/>
        <rFont val="Arial"/>
        <family val="2"/>
      </rPr>
      <t xml:space="preserve"> </t>
    </r>
    <r>
      <rPr>
        <b/>
        <sz val="8"/>
        <rFont val="Arial"/>
        <family val="2"/>
      </rPr>
      <t>auf</t>
    </r>
    <r>
      <rPr>
        <sz val="7"/>
        <rFont val="Arial"/>
        <family val="2"/>
      </rPr>
      <t xml:space="preserve"> </t>
    </r>
    <r>
      <rPr>
        <b/>
        <sz val="8"/>
        <rFont val="Arial"/>
        <family val="2"/>
      </rPr>
      <t>elektronischem</t>
    </r>
    <r>
      <rPr>
        <sz val="7"/>
        <rFont val="Arial"/>
        <family val="2"/>
      </rPr>
      <t xml:space="preserve"> </t>
    </r>
    <r>
      <rPr>
        <b/>
        <sz val="8"/>
        <rFont val="Arial"/>
        <family val="2"/>
      </rPr>
      <t>Weg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nach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Maßgabe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der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Steuerdaten-Übermittlungsverordnung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zu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übermitteln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(§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18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Abs.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1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Satz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1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UStG).</t>
    </r>
  </si>
  <si>
    <r>
      <t xml:space="preserve">  Die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Voranmeldungen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sind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für nach dem 31.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12.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2004 endende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Voranmeldungszeiträume grundsätzlich nach amtlich vorgeschriebenem</t>
    </r>
  </si>
  <si>
    <t xml:space="preserve"> Dauerfristverlängerung für die Abgabe der Umsatzsteuer-Voranmeldungen wird beantragt.
 Bitte senden Sie mir den hierfür erforderlichen Vordruck USt 1 H zu.</t>
  </si>
  <si>
    <t xml:space="preserve"> Zusatzangaben für Unternehmer,</t>
  </si>
  <si>
    <t xml:space="preserve"> Eine Umsatzsteuer-Identifikationsnummer wird beantragt, weil</t>
  </si>
  <si>
    <t xml:space="preserve"> von mindestens zwei Jahren verzichtet wird (§ 1a Abs. 4 UStG).</t>
  </si>
  <si>
    <t xml:space="preserve"> voraussichtlich nicht überschritten, auf die Erwerbsschwellenregelung jedoch für die Dauer</t>
  </si>
  <si>
    <t xml:space="preserve"> voraussichtlich überschritten wird (§ 1a Abs. 3 UStG).</t>
  </si>
  <si>
    <t xml:space="preserve"> neue Fahrzeuge oder bestimmte verbrauchsteuerpflichtige Waren innergemeinschaftlich erworben werden (§ 1a Abs. 5 UStG).</t>
  </si>
  <si>
    <t xml:space="preserve"> oder kann bei Ihrem Finanzamt angefordert werden.</t>
  </si>
  <si>
    <t xml:space="preserve"> Hinweis: Zu Ihrer Information steht Ihnen auch das entsprechende Merkblatt unter www.bff-online.de zum Download zur Verfügung</t>
  </si>
  <si>
    <r>
      <t>beschäftigten Arbeitnehmer</t>
    </r>
    <r>
      <rPr>
        <sz val="5"/>
        <rFont val="Arial"/>
        <family val="2"/>
      </rPr>
      <t xml:space="preserve"> </t>
    </r>
    <r>
      <rPr>
        <vertAlign val="superscript"/>
        <sz val="8"/>
        <rFont val="Arial"/>
        <family val="2"/>
      </rPr>
      <t>1)</t>
    </r>
  </si>
  <si>
    <t>davon sind</t>
  </si>
  <si>
    <r>
      <t>zugleich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Gesellschafter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oder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deren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Ehegatten</t>
    </r>
  </si>
  <si>
    <t xml:space="preserve"> Bei Sachgründung</t>
  </si>
  <si>
    <t xml:space="preserve"> Das Unternehmen ist im Rahmen einer Umwandlung nach den Vorschriften des Umwandlungsgesetzes entstanden durch</t>
  </si>
  <si>
    <t xml:space="preserve"> steuerlicher Übertragungsstichtag</t>
  </si>
  <si>
    <t xml:space="preserve"> (Bezeichnung des Unternehmens, das verschmolzen, gespalten, formwechselnd umgewandelt bzw. von dem Vermögen übertragen worden ist)</t>
  </si>
  <si>
    <t xml:space="preserve"> (zuständiges Finanzamt, StNr.)</t>
  </si>
  <si>
    <t xml:space="preserve"> Das Unternehmen ist entstanden durch</t>
  </si>
  <si>
    <t xml:space="preserve"> (Bezeichnung des Unternehmens, das an der Betriebsaufspaltung beteiligt ist, bzw. aus dem die eingebrachten Vermögenswerte stammen)</t>
  </si>
  <si>
    <t xml:space="preserve"> Das Unternehmen ist entstanden unter</t>
  </si>
  <si>
    <t xml:space="preserve"> Einbringung folgender einzelner Wirtschaftsgüter</t>
  </si>
  <si>
    <t xml:space="preserve"> Ein Sachgründungsbericht</t>
  </si>
  <si>
    <t xml:space="preserve"> Die Verschmelzung, Spaltung, formwechselnde Umwandlung, Übertragung bzw. Einbringung erfolgte zu</t>
  </si>
  <si>
    <t xml:space="preserve"> Die Sacheinlagen stammen aus</t>
  </si>
  <si>
    <r>
      <t xml:space="preserve">Die Gesellschaft ist/wird </t>
    </r>
    <r>
      <rPr>
        <b/>
        <sz val="8"/>
        <rFont val="Tahoma"/>
        <family val="2"/>
      </rPr>
      <t>Komplementärin der nachstehenden KG</t>
    </r>
  </si>
  <si>
    <t xml:space="preserve"> Bezeichnung der KG</t>
  </si>
  <si>
    <t xml:space="preserve"> Zuständiges Finanzamt und Steuernummer der KG</t>
  </si>
  <si>
    <t xml:space="preserve"> Finanzamt und Steuernummer der atypischen stillen Gesellschaft</t>
  </si>
  <si>
    <r>
      <t xml:space="preserve"> Die Gesellschaft ist </t>
    </r>
    <r>
      <rPr>
        <b/>
        <sz val="8"/>
        <rFont val="Arial"/>
        <family val="2"/>
      </rPr>
      <t>Organträger</t>
    </r>
  </si>
  <si>
    <r>
      <t xml:space="preserve"> Angaben zur Festsetzung der Vorauszahlungen </t>
    </r>
    <r>
      <rPr>
        <sz val="7"/>
        <rFont val="Arial"/>
        <family val="2"/>
      </rPr>
      <t>(geschätzt)</t>
    </r>
  </si>
  <si>
    <t xml:space="preserve"> Jahresüberschuss / Steuerbilanzgewinn</t>
  </si>
  <si>
    <t xml:space="preserve"> zu versteuerndes Einkommen</t>
  </si>
  <si>
    <t xml:space="preserve"> Steueranrechnungsbeträge</t>
  </si>
  <si>
    <t xml:space="preserve"> Gewerbeertrag</t>
  </si>
  <si>
    <t>(28.08.2009)</t>
  </si>
  <si>
    <t>07.10.2010</t>
  </si>
  <si>
    <t>Dipl.-Kfm. Markus Winkler</t>
  </si>
  <si>
    <t>Steuerberater</t>
  </si>
  <si>
    <t>Borchersstr. 20</t>
  </si>
  <si>
    <t>52072</t>
  </si>
  <si>
    <t>Aachen</t>
  </si>
  <si>
    <t>0241 16894-0</t>
  </si>
  <si>
    <t>0241 16894-25</t>
  </si>
  <si>
    <t>info@winkler-beratung.de</t>
  </si>
  <si>
    <t>Sparkasse Aachen</t>
  </si>
  <si>
    <t>39050000</t>
  </si>
  <si>
    <t>31020241</t>
  </si>
  <si>
    <t>X</t>
  </si>
  <si>
    <t>Contaix Steuerberatungsges. mbH</t>
  </si>
  <si>
    <t>Krefelder Str. 147</t>
  </si>
  <si>
    <t>0241 9128530</t>
  </si>
  <si>
    <t>0241 91285310</t>
  </si>
  <si>
    <t>info@contaix.de</t>
  </si>
  <si>
    <t>www.contaix.de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</si>
</sst>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;\-#,##0"/>
    <numFmt numFmtId="181" formatCode="mm/dd/yyyy"/>
    <numFmt numFmtId="182" formatCode="#,##0.00\ [$DM-407]"/>
    <numFmt numFmtId="183" formatCode="dd/mm/"/>
    <numFmt numFmtId="184" formatCode="#,##0.00&quot;     &quot;"/>
    <numFmt numFmtId="185" formatCode="#,##0.00\ &quot;   &quot;"/>
    <numFmt numFmtId="186" formatCode="#,##0.00\ &quot;    &quot;"/>
    <numFmt numFmtId="187" formatCode="#,##0\ &quot;    &quot;"/>
    <numFmt numFmtId="188" formatCode="#,##0&quot;        &quot;"/>
    <numFmt numFmtId="189" formatCode="#,##0&quot;      &quot;"/>
    <numFmt numFmtId="190" formatCode="#,##0&quot;     &quot;"/>
    <numFmt numFmtId="191" formatCode="#,##0\ &quot;     &quot;"/>
    <numFmt numFmtId="192" formatCode="#,##0\ &quot;      &quot;"/>
    <numFmt numFmtId="193" formatCode="[$-407]dddd\,\ d\.\ mmmm\ yyyy"/>
  </numFmts>
  <fonts count="61">
    <font>
      <sz val="10"/>
      <name val="Arial"/>
      <family val="0"/>
    </font>
    <font>
      <sz val="8"/>
      <name val="Tahoma"/>
      <family val="2"/>
    </font>
    <font>
      <sz val="7"/>
      <color indexed="10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u val="single"/>
      <sz val="8"/>
      <name val="Arial"/>
      <family val="2"/>
    </font>
    <font>
      <sz val="5.5"/>
      <name val="Arial"/>
      <family val="2"/>
    </font>
    <font>
      <sz val="10"/>
      <name val="Times New Roman"/>
      <family val="0"/>
    </font>
    <font>
      <b/>
      <sz val="14"/>
      <name val="Arial"/>
      <family val="2"/>
    </font>
    <font>
      <vertAlign val="superscript"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Wingdings"/>
      <family val="0"/>
    </font>
    <font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7"/>
      <name val="Arial"/>
      <family val="0"/>
    </font>
    <font>
      <sz val="6"/>
      <name val="Tahoma"/>
      <family val="2"/>
    </font>
    <font>
      <b/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27" borderId="0">
      <alignment horizontal="left"/>
      <protection locked="0"/>
    </xf>
    <xf numFmtId="49" fontId="7" fillId="27" borderId="3" applyBorder="0">
      <alignment horizontal="left"/>
      <protection locked="0"/>
    </xf>
    <xf numFmtId="14" fontId="7" fillId="27" borderId="4" applyBorder="0">
      <alignment horizontal="left"/>
      <protection locked="0"/>
    </xf>
    <xf numFmtId="0" fontId="49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Border="0" applyAlignment="0"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11" applyNumberFormat="0" applyAlignment="0" applyProtection="0"/>
  </cellStyleXfs>
  <cellXfs count="5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7" fillId="0" borderId="0" xfId="0" applyFont="1" applyBorder="1" applyAlignment="1" quotePrefix="1">
      <alignment/>
    </xf>
    <xf numFmtId="0" fontId="6" fillId="0" borderId="13" xfId="0" applyFont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6" fillId="35" borderId="0" xfId="0" applyFont="1" applyFill="1" applyBorder="1" applyAlignment="1" applyProtection="1">
      <alignment horizontal="left"/>
      <protection/>
    </xf>
    <xf numFmtId="0" fontId="6" fillId="35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3" xfId="0" applyFont="1" applyFill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5" fillId="35" borderId="13" xfId="0" applyFont="1" applyFill="1" applyBorder="1" applyAlignment="1" applyProtection="1">
      <alignment horizontal="center"/>
      <protection/>
    </xf>
    <xf numFmtId="17" fontId="3" fillId="0" borderId="0" xfId="0" applyNumberFormat="1" applyFont="1" applyAlignment="1" quotePrefix="1">
      <alignment horizontal="center" vertical="top"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35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9" fontId="7" fillId="27" borderId="16" xfId="44" applyNumberFormat="1" applyFont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left"/>
      <protection/>
    </xf>
    <xf numFmtId="49" fontId="0" fillId="36" borderId="17" xfId="0" applyNumberFormat="1" applyFont="1" applyFill="1" applyBorder="1" applyAlignment="1" applyProtection="1">
      <alignment horizontal="center" vertical="center"/>
      <protection/>
    </xf>
    <xf numFmtId="0" fontId="0" fillId="37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0" fontId="6" fillId="0" borderId="12" xfId="0" applyNumberFormat="1" applyFont="1" applyBorder="1" applyAlignment="1">
      <alignment horizontal="left" vertical="center"/>
    </xf>
    <xf numFmtId="0" fontId="9" fillId="0" borderId="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4" fillId="0" borderId="3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/>
      <protection/>
    </xf>
    <xf numFmtId="0" fontId="14" fillId="0" borderId="18" xfId="0" applyFont="1" applyFill="1" applyBorder="1" applyAlignment="1" applyProtection="1">
      <alignment/>
      <protection/>
    </xf>
    <xf numFmtId="0" fontId="14" fillId="0" borderId="19" xfId="0" applyFont="1" applyFill="1" applyBorder="1" applyAlignment="1" applyProtection="1">
      <alignment/>
      <protection/>
    </xf>
    <xf numFmtId="0" fontId="14" fillId="0" borderId="16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5" fillId="0" borderId="13" xfId="0" applyFont="1" applyBorder="1" applyAlignment="1" applyProtection="1">
      <alignment/>
      <protection/>
    </xf>
    <xf numFmtId="0" fontId="6" fillId="0" borderId="13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6" fillId="0" borderId="21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6" fillId="0" borderId="19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6" fillId="0" borderId="26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6" fillId="0" borderId="2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0" fillId="35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5" borderId="0" xfId="0" applyFill="1" applyBorder="1" applyAlignment="1">
      <alignment/>
    </xf>
    <xf numFmtId="0" fontId="0" fillId="0" borderId="3" xfId="0" applyFont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left"/>
      <protection/>
    </xf>
    <xf numFmtId="0" fontId="0" fillId="0" borderId="33" xfId="0" applyFont="1" applyFill="1" applyBorder="1" applyAlignment="1" applyProtection="1">
      <alignment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5" borderId="34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49" fontId="0" fillId="0" borderId="12" xfId="0" applyNumberFormat="1" applyBorder="1" applyAlignment="1" applyProtection="1">
      <alignment horizontal="left"/>
      <protection/>
    </xf>
    <xf numFmtId="49" fontId="0" fillId="0" borderId="3" xfId="0" applyNumberFormat="1" applyBorder="1" applyAlignment="1" applyProtection="1">
      <alignment horizontal="left"/>
      <protection/>
    </xf>
    <xf numFmtId="0" fontId="0" fillId="0" borderId="35" xfId="0" applyFont="1" applyBorder="1" applyAlignment="1">
      <alignment/>
    </xf>
    <xf numFmtId="0" fontId="6" fillId="0" borderId="19" xfId="0" applyFont="1" applyBorder="1" applyAlignment="1">
      <alignment vertical="top"/>
    </xf>
    <xf numFmtId="0" fontId="6" fillId="0" borderId="19" xfId="0" applyFont="1" applyBorder="1" applyAlignment="1" quotePrefix="1">
      <alignment horizontal="center" vertical="center"/>
    </xf>
    <xf numFmtId="0" fontId="6" fillId="0" borderId="19" xfId="0" applyFont="1" applyBorder="1" applyAlignment="1" quotePrefix="1">
      <alignment vertical="center"/>
    </xf>
    <xf numFmtId="0" fontId="0" fillId="0" borderId="0" xfId="0" applyNumberFormat="1" applyFont="1" applyFill="1" applyAlignment="1">
      <alignment/>
    </xf>
    <xf numFmtId="0" fontId="0" fillId="38" borderId="0" xfId="0" applyFont="1" applyFill="1" applyBorder="1" applyAlignment="1" applyProtection="1">
      <alignment/>
      <protection/>
    </xf>
    <xf numFmtId="0" fontId="7" fillId="38" borderId="0" xfId="0" applyFont="1" applyFill="1" applyBorder="1" applyAlignment="1" applyProtection="1">
      <alignment horizontal="centerContinuous"/>
      <protection/>
    </xf>
    <xf numFmtId="0" fontId="0" fillId="38" borderId="19" xfId="0" applyFont="1" applyFill="1" applyBorder="1" applyAlignment="1" applyProtection="1">
      <alignment/>
      <protection/>
    </xf>
    <xf numFmtId="0" fontId="6" fillId="38" borderId="36" xfId="0" applyFont="1" applyFill="1" applyBorder="1" applyAlignment="1" applyProtection="1">
      <alignment horizontal="center"/>
      <protection/>
    </xf>
    <xf numFmtId="0" fontId="0" fillId="38" borderId="36" xfId="0" applyFont="1" applyFill="1" applyBorder="1" applyAlignment="1" applyProtection="1">
      <alignment/>
      <protection/>
    </xf>
    <xf numFmtId="0" fontId="0" fillId="38" borderId="36" xfId="0" applyFont="1" applyFill="1" applyBorder="1" applyAlignment="1" applyProtection="1">
      <alignment horizontal="center"/>
      <protection/>
    </xf>
    <xf numFmtId="0" fontId="0" fillId="38" borderId="3" xfId="0" applyFont="1" applyFill="1" applyBorder="1" applyAlignment="1" applyProtection="1">
      <alignment/>
      <protection/>
    </xf>
    <xf numFmtId="0" fontId="0" fillId="38" borderId="37" xfId="0" applyFont="1" applyFill="1" applyBorder="1" applyAlignment="1" applyProtection="1">
      <alignment/>
      <protection/>
    </xf>
    <xf numFmtId="0" fontId="7" fillId="38" borderId="0" xfId="0" applyFont="1" applyFill="1" applyBorder="1" applyAlignment="1" applyProtection="1">
      <alignment horizontal="left" vertical="center"/>
      <protection/>
    </xf>
    <xf numFmtId="0" fontId="10" fillId="38" borderId="0" xfId="0" applyFont="1" applyFill="1" applyBorder="1" applyAlignment="1" applyProtection="1">
      <alignment horizontal="centerContinuous"/>
      <protection/>
    </xf>
    <xf numFmtId="0" fontId="0" fillId="38" borderId="0" xfId="0" applyFont="1" applyFill="1" applyBorder="1" applyAlignment="1" applyProtection="1">
      <alignment horizontal="centerContinuous"/>
      <protection/>
    </xf>
    <xf numFmtId="0" fontId="8" fillId="38" borderId="0" xfId="0" applyFont="1" applyFill="1" applyBorder="1" applyAlignment="1" applyProtection="1">
      <alignment horizontal="left"/>
      <protection/>
    </xf>
    <xf numFmtId="0" fontId="9" fillId="38" borderId="0" xfId="0" applyFont="1" applyFill="1" applyBorder="1" applyAlignment="1" applyProtection="1">
      <alignment/>
      <protection/>
    </xf>
    <xf numFmtId="0" fontId="14" fillId="38" borderId="0" xfId="0" applyFont="1" applyFill="1" applyBorder="1" applyAlignment="1" applyProtection="1">
      <alignment/>
      <protection/>
    </xf>
    <xf numFmtId="0" fontId="8" fillId="38" borderId="15" xfId="0" applyFont="1" applyFill="1" applyBorder="1" applyAlignment="1" applyProtection="1">
      <alignment horizontal="left"/>
      <protection/>
    </xf>
    <xf numFmtId="0" fontId="0" fillId="38" borderId="0" xfId="0" applyFill="1" applyBorder="1" applyAlignment="1" applyProtection="1">
      <alignment/>
      <protection/>
    </xf>
    <xf numFmtId="0" fontId="9" fillId="38" borderId="15" xfId="0" applyFont="1" applyFill="1" applyBorder="1" applyAlignment="1" applyProtection="1">
      <alignment/>
      <protection/>
    </xf>
    <xf numFmtId="0" fontId="0" fillId="38" borderId="15" xfId="0" applyFont="1" applyFill="1" applyBorder="1" applyAlignment="1" applyProtection="1">
      <alignment/>
      <protection/>
    </xf>
    <xf numFmtId="0" fontId="5" fillId="38" borderId="0" xfId="0" applyFont="1" applyFill="1" applyAlignment="1" applyProtection="1">
      <alignment vertical="top"/>
      <protection/>
    </xf>
    <xf numFmtId="0" fontId="5" fillId="38" borderId="0" xfId="0" applyFont="1" applyFill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5" fillId="38" borderId="12" xfId="0" applyFont="1" applyFill="1" applyBorder="1" applyAlignment="1" applyProtection="1">
      <alignment/>
      <protection/>
    </xf>
    <xf numFmtId="0" fontId="5" fillId="38" borderId="13" xfId="0" applyFont="1" applyFill="1" applyBorder="1" applyAlignment="1" applyProtection="1">
      <alignment/>
      <protection/>
    </xf>
    <xf numFmtId="0" fontId="5" fillId="38" borderId="13" xfId="0" applyFont="1" applyFill="1" applyBorder="1" applyAlignment="1" applyProtection="1">
      <alignment horizontal="left"/>
      <protection/>
    </xf>
    <xf numFmtId="0" fontId="5" fillId="38" borderId="13" xfId="0" applyFont="1" applyFill="1" applyBorder="1" applyAlignment="1" applyProtection="1">
      <alignment/>
      <protection/>
    </xf>
    <xf numFmtId="0" fontId="6" fillId="38" borderId="0" xfId="0" applyFont="1" applyFill="1" applyBorder="1" applyAlignment="1" applyProtection="1">
      <alignment vertical="center"/>
      <protection/>
    </xf>
    <xf numFmtId="0" fontId="0" fillId="38" borderId="13" xfId="0" applyFill="1" applyBorder="1" applyAlignment="1" applyProtection="1">
      <alignment/>
      <protection/>
    </xf>
    <xf numFmtId="0" fontId="0" fillId="38" borderId="33" xfId="0" applyFill="1" applyBorder="1" applyAlignment="1">
      <alignment/>
    </xf>
    <xf numFmtId="0" fontId="0" fillId="38" borderId="38" xfId="0" applyFill="1" applyBorder="1" applyAlignment="1">
      <alignment/>
    </xf>
    <xf numFmtId="0" fontId="0" fillId="38" borderId="39" xfId="0" applyFont="1" applyFill="1" applyBorder="1" applyAlignment="1">
      <alignment/>
    </xf>
    <xf numFmtId="0" fontId="3" fillId="38" borderId="36" xfId="0" applyFont="1" applyFill="1" applyBorder="1" applyAlignment="1" applyProtection="1">
      <alignment horizontal="center"/>
      <protection/>
    </xf>
    <xf numFmtId="0" fontId="6" fillId="38" borderId="0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8" fillId="38" borderId="0" xfId="0" applyFont="1" applyFill="1" applyBorder="1" applyAlignment="1" applyProtection="1">
      <alignment horizontal="centerContinuous"/>
      <protection/>
    </xf>
    <xf numFmtId="0" fontId="0" fillId="38" borderId="15" xfId="0" applyFont="1" applyFill="1" applyBorder="1" applyAlignment="1" applyProtection="1">
      <alignment horizontal="centerContinuous"/>
      <protection/>
    </xf>
    <xf numFmtId="0" fontId="0" fillId="38" borderId="0" xfId="0" applyFill="1" applyAlignment="1">
      <alignment/>
    </xf>
    <xf numFmtId="0" fontId="0" fillId="38" borderId="24" xfId="0" applyFont="1" applyFill="1" applyBorder="1" applyAlignment="1" applyProtection="1">
      <alignment/>
      <protection/>
    </xf>
    <xf numFmtId="0" fontId="0" fillId="38" borderId="21" xfId="0" applyFont="1" applyFill="1" applyBorder="1" applyAlignment="1" applyProtection="1">
      <alignment/>
      <protection/>
    </xf>
    <xf numFmtId="0" fontId="6" fillId="38" borderId="40" xfId="0" applyFont="1" applyFill="1" applyBorder="1" applyAlignment="1" applyProtection="1">
      <alignment/>
      <protection/>
    </xf>
    <xf numFmtId="0" fontId="6" fillId="38" borderId="33" xfId="0" applyFont="1" applyFill="1" applyBorder="1" applyAlignment="1" applyProtection="1">
      <alignment/>
      <protection/>
    </xf>
    <xf numFmtId="0" fontId="0" fillId="38" borderId="33" xfId="0" applyFont="1" applyFill="1" applyBorder="1" applyAlignment="1" applyProtection="1">
      <alignment/>
      <protection/>
    </xf>
    <xf numFmtId="0" fontId="6" fillId="38" borderId="0" xfId="0" applyFont="1" applyFill="1" applyAlignment="1">
      <alignment/>
    </xf>
    <xf numFmtId="0" fontId="0" fillId="38" borderId="21" xfId="0" applyFill="1" applyBorder="1" applyAlignment="1">
      <alignment/>
    </xf>
    <xf numFmtId="0" fontId="6" fillId="38" borderId="33" xfId="0" applyFont="1" applyFill="1" applyBorder="1" applyAlignment="1">
      <alignment/>
    </xf>
    <xf numFmtId="0" fontId="5" fillId="38" borderId="19" xfId="0" applyFont="1" applyFill="1" applyBorder="1" applyAlignment="1" applyProtection="1">
      <alignment/>
      <protection/>
    </xf>
    <xf numFmtId="0" fontId="0" fillId="38" borderId="19" xfId="0" applyFill="1" applyBorder="1" applyAlignment="1">
      <alignment/>
    </xf>
    <xf numFmtId="0" fontId="6" fillId="38" borderId="19" xfId="0" applyFont="1" applyFill="1" applyBorder="1" applyAlignment="1" applyProtection="1">
      <alignment/>
      <protection/>
    </xf>
    <xf numFmtId="0" fontId="0" fillId="38" borderId="16" xfId="0" applyFont="1" applyFill="1" applyBorder="1" applyAlignment="1" applyProtection="1">
      <alignment/>
      <protection/>
    </xf>
    <xf numFmtId="0" fontId="0" fillId="38" borderId="13" xfId="0" applyFont="1" applyFill="1" applyBorder="1" applyAlignment="1" applyProtection="1">
      <alignment/>
      <protection/>
    </xf>
    <xf numFmtId="0" fontId="0" fillId="38" borderId="13" xfId="0" applyFont="1" applyFill="1" applyBorder="1" applyAlignment="1" applyProtection="1">
      <alignment/>
      <protection/>
    </xf>
    <xf numFmtId="0" fontId="0" fillId="38" borderId="14" xfId="0" applyFill="1" applyBorder="1" applyAlignment="1">
      <alignment/>
    </xf>
    <xf numFmtId="0" fontId="0" fillId="38" borderId="0" xfId="0" applyFill="1" applyAlignment="1">
      <alignment/>
    </xf>
    <xf numFmtId="0" fontId="0" fillId="38" borderId="15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16" xfId="0" applyFill="1" applyBorder="1" applyAlignment="1">
      <alignment/>
    </xf>
    <xf numFmtId="0" fontId="6" fillId="38" borderId="41" xfId="0" applyFont="1" applyFill="1" applyBorder="1" applyAlignment="1" applyProtection="1">
      <alignment horizontal="center" vertical="center"/>
      <protection/>
    </xf>
    <xf numFmtId="0" fontId="3" fillId="38" borderId="13" xfId="0" applyFont="1" applyFill="1" applyBorder="1" applyAlignment="1" applyProtection="1">
      <alignment horizontal="center"/>
      <protection/>
    </xf>
    <xf numFmtId="0" fontId="5" fillId="38" borderId="0" xfId="0" applyFont="1" applyFill="1" applyBorder="1" applyAlignment="1" applyProtection="1">
      <alignment/>
      <protection/>
    </xf>
    <xf numFmtId="0" fontId="3" fillId="38" borderId="24" xfId="0" applyFont="1" applyFill="1" applyBorder="1" applyAlignment="1" applyProtection="1">
      <alignment horizontal="center"/>
      <protection/>
    </xf>
    <xf numFmtId="0" fontId="3" fillId="38" borderId="21" xfId="0" applyFont="1" applyFill="1" applyBorder="1" applyAlignment="1" applyProtection="1">
      <alignment horizontal="center"/>
      <protection/>
    </xf>
    <xf numFmtId="0" fontId="6" fillId="38" borderId="19" xfId="0" applyFont="1" applyFill="1" applyBorder="1" applyAlignment="1" applyProtection="1">
      <alignment/>
      <protection/>
    </xf>
    <xf numFmtId="0" fontId="5" fillId="38" borderId="13" xfId="0" applyFont="1" applyFill="1" applyBorder="1" applyAlignment="1" applyProtection="1">
      <alignment horizontal="centerContinuous"/>
      <protection/>
    </xf>
    <xf numFmtId="0" fontId="0" fillId="38" borderId="13" xfId="0" applyFont="1" applyFill="1" applyBorder="1" applyAlignment="1" applyProtection="1">
      <alignment horizontal="centerContinuous"/>
      <protection/>
    </xf>
    <xf numFmtId="0" fontId="9" fillId="38" borderId="0" xfId="0" applyFont="1" applyFill="1" applyBorder="1" applyAlignment="1" applyProtection="1">
      <alignment horizontal="centerContinuous"/>
      <protection/>
    </xf>
    <xf numFmtId="0" fontId="0" fillId="38" borderId="18" xfId="0" applyFont="1" applyFill="1" applyBorder="1" applyAlignment="1" applyProtection="1">
      <alignment/>
      <protection/>
    </xf>
    <xf numFmtId="0" fontId="6" fillId="38" borderId="12" xfId="0" applyFont="1" applyFill="1" applyBorder="1" applyAlignment="1" applyProtection="1">
      <alignment/>
      <protection/>
    </xf>
    <xf numFmtId="0" fontId="6" fillId="38" borderId="13" xfId="0" applyFont="1" applyFill="1" applyBorder="1" applyAlignment="1" applyProtection="1">
      <alignment/>
      <protection/>
    </xf>
    <xf numFmtId="0" fontId="0" fillId="38" borderId="13" xfId="0" applyFont="1" applyFill="1" applyBorder="1" applyAlignment="1" applyProtection="1">
      <alignment horizontal="center"/>
      <protection/>
    </xf>
    <xf numFmtId="0" fontId="5" fillId="38" borderId="0" xfId="0" applyFont="1" applyFill="1" applyBorder="1" applyAlignment="1" applyProtection="1">
      <alignment/>
      <protection/>
    </xf>
    <xf numFmtId="0" fontId="9" fillId="38" borderId="0" xfId="0" applyFont="1" applyFill="1" applyBorder="1" applyAlignment="1" applyProtection="1">
      <alignment horizontal="right"/>
      <protection/>
    </xf>
    <xf numFmtId="0" fontId="6" fillId="38" borderId="0" xfId="0" applyFont="1" applyFill="1" applyBorder="1" applyAlignment="1" applyProtection="1">
      <alignment horizontal="right"/>
      <protection/>
    </xf>
    <xf numFmtId="0" fontId="6" fillId="38" borderId="0" xfId="0" applyFont="1" applyFill="1" applyBorder="1" applyAlignment="1" applyProtection="1">
      <alignment horizontal="left"/>
      <protection/>
    </xf>
    <xf numFmtId="0" fontId="0" fillId="38" borderId="14" xfId="0" applyFont="1" applyFill="1" applyBorder="1" applyAlignment="1" applyProtection="1">
      <alignment/>
      <protection/>
    </xf>
    <xf numFmtId="0" fontId="5" fillId="38" borderId="3" xfId="0" applyFont="1" applyFill="1" applyBorder="1" applyAlignment="1" applyProtection="1">
      <alignment/>
      <protection/>
    </xf>
    <xf numFmtId="0" fontId="6" fillId="38" borderId="3" xfId="0" applyFont="1" applyFill="1" applyBorder="1" applyAlignment="1" applyProtection="1">
      <alignment horizontal="left"/>
      <protection/>
    </xf>
    <xf numFmtId="0" fontId="6" fillId="38" borderId="36" xfId="0" applyFont="1" applyFill="1" applyBorder="1" applyAlignment="1" applyProtection="1">
      <alignment horizontal="center" vertical="center"/>
      <protection/>
    </xf>
    <xf numFmtId="0" fontId="6" fillId="38" borderId="36" xfId="0" applyFont="1" applyFill="1" applyBorder="1" applyAlignment="1">
      <alignment horizontal="center" vertical="center"/>
    </xf>
    <xf numFmtId="0" fontId="6" fillId="38" borderId="36" xfId="0" applyFont="1" applyFill="1" applyBorder="1" applyAlignment="1" applyProtection="1">
      <alignment horizontal="center" vertical="top"/>
      <protection/>
    </xf>
    <xf numFmtId="0" fontId="6" fillId="38" borderId="0" xfId="0" applyFont="1" applyFill="1" applyBorder="1" applyAlignment="1" applyProtection="1">
      <alignment/>
      <protection/>
    </xf>
    <xf numFmtId="0" fontId="3" fillId="38" borderId="0" xfId="0" applyFont="1" applyFill="1" applyBorder="1" applyAlignment="1" applyProtection="1">
      <alignment horizontal="center"/>
      <protection/>
    </xf>
    <xf numFmtId="0" fontId="0" fillId="38" borderId="15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6" fillId="38" borderId="0" xfId="0" applyFont="1" applyFill="1" applyBorder="1" applyAlignment="1" applyProtection="1">
      <alignment/>
      <protection/>
    </xf>
    <xf numFmtId="0" fontId="6" fillId="38" borderId="0" xfId="0" applyFont="1" applyFill="1" applyBorder="1" applyAlignment="1" applyProtection="1">
      <alignment vertical="top"/>
      <protection/>
    </xf>
    <xf numFmtId="0" fontId="6" fillId="38" borderId="3" xfId="0" applyFont="1" applyFill="1" applyBorder="1" applyAlignment="1" applyProtection="1">
      <alignment/>
      <protection/>
    </xf>
    <xf numFmtId="0" fontId="5" fillId="38" borderId="21" xfId="0" applyFont="1" applyFill="1" applyBorder="1" applyAlignment="1" applyProtection="1">
      <alignment/>
      <protection/>
    </xf>
    <xf numFmtId="0" fontId="0" fillId="38" borderId="25" xfId="0" applyFont="1" applyFill="1" applyBorder="1" applyAlignment="1">
      <alignment/>
    </xf>
    <xf numFmtId="0" fontId="5" fillId="38" borderId="0" xfId="0" applyFont="1" applyFill="1" applyBorder="1" applyAlignment="1" applyProtection="1">
      <alignment vertical="top"/>
      <protection/>
    </xf>
    <xf numFmtId="0" fontId="6" fillId="38" borderId="29" xfId="0" applyFont="1" applyFill="1" applyBorder="1" applyAlignment="1" applyProtection="1">
      <alignment horizontal="centerContinuous"/>
      <protection/>
    </xf>
    <xf numFmtId="0" fontId="6" fillId="38" borderId="13" xfId="0" applyFont="1" applyFill="1" applyBorder="1" applyAlignment="1" applyProtection="1">
      <alignment horizontal="centerContinuous"/>
      <protection/>
    </xf>
    <xf numFmtId="0" fontId="0" fillId="38" borderId="30" xfId="0" applyFont="1" applyFill="1" applyBorder="1" applyAlignment="1" applyProtection="1">
      <alignment horizontal="centerContinuous"/>
      <protection/>
    </xf>
    <xf numFmtId="0" fontId="6" fillId="38" borderId="0" xfId="0" applyFont="1" applyFill="1" applyBorder="1" applyAlignment="1" applyProtection="1">
      <alignment horizontal="center"/>
      <protection/>
    </xf>
    <xf numFmtId="0" fontId="6" fillId="38" borderId="31" xfId="0" applyFont="1" applyFill="1" applyBorder="1" applyAlignment="1" applyProtection="1">
      <alignment horizontal="centerContinuous"/>
      <protection/>
    </xf>
    <xf numFmtId="0" fontId="6" fillId="38" borderId="0" xfId="0" applyFont="1" applyFill="1" applyBorder="1" applyAlignment="1" applyProtection="1">
      <alignment horizontal="centerContinuous"/>
      <protection/>
    </xf>
    <xf numFmtId="0" fontId="9" fillId="38" borderId="42" xfId="0" applyFont="1" applyFill="1" applyBorder="1" applyAlignment="1" applyProtection="1">
      <alignment horizontal="centerContinuous"/>
      <protection/>
    </xf>
    <xf numFmtId="0" fontId="6" fillId="38" borderId="18" xfId="0" applyFont="1" applyFill="1" applyBorder="1" applyAlignment="1" applyProtection="1">
      <alignment vertical="center"/>
      <protection/>
    </xf>
    <xf numFmtId="0" fontId="5" fillId="38" borderId="3" xfId="0" applyFont="1" applyFill="1" applyBorder="1" applyAlignment="1" applyProtection="1">
      <alignment horizontal="center"/>
      <protection/>
    </xf>
    <xf numFmtId="0" fontId="5" fillId="38" borderId="0" xfId="0" applyFont="1" applyFill="1" applyBorder="1" applyAlignment="1" applyProtection="1">
      <alignment horizontal="center"/>
      <protection/>
    </xf>
    <xf numFmtId="0" fontId="5" fillId="38" borderId="15" xfId="0" applyFont="1" applyFill="1" applyBorder="1" applyAlignment="1" applyProtection="1">
      <alignment horizontal="center"/>
      <protection/>
    </xf>
    <xf numFmtId="0" fontId="5" fillId="38" borderId="19" xfId="0" applyFont="1" applyFill="1" applyBorder="1" applyAlignment="1" applyProtection="1">
      <alignment horizontal="center"/>
      <protection/>
    </xf>
    <xf numFmtId="0" fontId="5" fillId="38" borderId="16" xfId="0" applyFont="1" applyFill="1" applyBorder="1" applyAlignment="1" applyProtection="1">
      <alignment horizontal="center"/>
      <protection/>
    </xf>
    <xf numFmtId="0" fontId="0" fillId="38" borderId="0" xfId="0" applyFont="1" applyFill="1" applyAlignment="1">
      <alignment/>
    </xf>
    <xf numFmtId="0" fontId="6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5" fillId="38" borderId="3" xfId="0" applyFont="1" applyFill="1" applyBorder="1" applyAlignment="1" applyProtection="1">
      <alignment/>
      <protection/>
    </xf>
    <xf numFmtId="0" fontId="6" fillId="38" borderId="0" xfId="0" applyFont="1" applyFill="1" applyBorder="1" applyAlignment="1" applyProtection="1">
      <alignment horizontal="left"/>
      <protection/>
    </xf>
    <xf numFmtId="0" fontId="0" fillId="38" borderId="13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5" fillId="38" borderId="3" xfId="0" applyFont="1" applyFill="1" applyBorder="1" applyAlignment="1" applyProtection="1">
      <alignment horizontal="left"/>
      <protection/>
    </xf>
    <xf numFmtId="0" fontId="5" fillId="38" borderId="0" xfId="0" applyFont="1" applyFill="1" applyBorder="1" applyAlignment="1" applyProtection="1">
      <alignment horizontal="left"/>
      <protection/>
    </xf>
    <xf numFmtId="0" fontId="0" fillId="38" borderId="0" xfId="0" applyFill="1" applyBorder="1" applyAlignment="1">
      <alignment/>
    </xf>
    <xf numFmtId="0" fontId="0" fillId="38" borderId="13" xfId="0" applyFill="1" applyBorder="1" applyAlignment="1">
      <alignment/>
    </xf>
    <xf numFmtId="0" fontId="0" fillId="35" borderId="0" xfId="0" applyFill="1" applyBorder="1" applyAlignment="1">
      <alignment/>
    </xf>
    <xf numFmtId="0" fontId="6" fillId="38" borderId="33" xfId="0" applyFont="1" applyFill="1" applyBorder="1" applyAlignment="1" applyProtection="1">
      <alignment horizontal="left"/>
      <protection/>
    </xf>
    <xf numFmtId="0" fontId="6" fillId="38" borderId="3" xfId="0" applyFont="1" applyFill="1" applyBorder="1" applyAlignment="1" applyProtection="1">
      <alignment horizontal="left"/>
      <protection/>
    </xf>
    <xf numFmtId="0" fontId="0" fillId="38" borderId="3" xfId="0" applyFont="1" applyFill="1" applyBorder="1" applyAlignment="1" applyProtection="1">
      <alignment horizontal="center"/>
      <protection/>
    </xf>
    <xf numFmtId="0" fontId="0" fillId="38" borderId="0" xfId="0" applyFont="1" applyFill="1" applyBorder="1" applyAlignment="1" applyProtection="1">
      <alignment horizontal="center"/>
      <protection/>
    </xf>
    <xf numFmtId="0" fontId="0" fillId="38" borderId="24" xfId="0" applyFont="1" applyFill="1" applyBorder="1" applyAlignment="1" applyProtection="1">
      <alignment horizontal="center"/>
      <protection/>
    </xf>
    <xf numFmtId="0" fontId="0" fillId="38" borderId="21" xfId="0" applyFont="1" applyFill="1" applyBorder="1" applyAlignment="1" applyProtection="1">
      <alignment horizontal="center"/>
      <protection/>
    </xf>
    <xf numFmtId="0" fontId="6" fillId="38" borderId="21" xfId="0" applyFont="1" applyFill="1" applyBorder="1" applyAlignment="1" applyProtection="1">
      <alignment horizontal="left"/>
      <protection/>
    </xf>
    <xf numFmtId="0" fontId="0" fillId="38" borderId="3" xfId="0" applyFont="1" applyFill="1" applyBorder="1" applyAlignment="1">
      <alignment/>
    </xf>
    <xf numFmtId="0" fontId="6" fillId="38" borderId="0" xfId="0" applyFont="1" applyFill="1" applyBorder="1" applyAlignment="1" applyProtection="1">
      <alignment horizontal="left" indent="1"/>
      <protection/>
    </xf>
    <xf numFmtId="14" fontId="6" fillId="38" borderId="0" xfId="0" applyNumberFormat="1" applyFont="1" applyFill="1" applyBorder="1" applyAlignment="1" applyProtection="1">
      <alignment horizontal="left"/>
      <protection/>
    </xf>
    <xf numFmtId="14" fontId="13" fillId="38" borderId="0" xfId="0" applyNumberFormat="1" applyFont="1" applyFill="1" applyBorder="1" applyAlignment="1" applyProtection="1">
      <alignment horizontal="left"/>
      <protection/>
    </xf>
    <xf numFmtId="0" fontId="0" fillId="38" borderId="0" xfId="0" applyFill="1" applyBorder="1" applyAlignment="1">
      <alignment/>
    </xf>
    <xf numFmtId="0" fontId="0" fillId="38" borderId="25" xfId="0" applyFont="1" applyFill="1" applyBorder="1" applyAlignment="1" applyProtection="1">
      <alignment horizontal="center"/>
      <protection/>
    </xf>
    <xf numFmtId="0" fontId="6" fillId="38" borderId="15" xfId="0" applyFont="1" applyFill="1" applyBorder="1" applyAlignment="1" applyProtection="1">
      <alignment horizontal="left" indent="1"/>
      <protection/>
    </xf>
    <xf numFmtId="0" fontId="0" fillId="38" borderId="3" xfId="0" applyFont="1" applyFill="1" applyBorder="1" applyAlignment="1" applyProtection="1">
      <alignment horizontal="center" vertical="top"/>
      <protection/>
    </xf>
    <xf numFmtId="0" fontId="0" fillId="38" borderId="0" xfId="0" applyFont="1" applyFill="1" applyBorder="1" applyAlignment="1" applyProtection="1">
      <alignment horizontal="center" vertical="top"/>
      <protection/>
    </xf>
    <xf numFmtId="0" fontId="6" fillId="38" borderId="0" xfId="0" applyFont="1" applyFill="1" applyBorder="1" applyAlignment="1" applyProtection="1">
      <alignment horizontal="left" vertical="center"/>
      <protection/>
    </xf>
    <xf numFmtId="0" fontId="6" fillId="38" borderId="15" xfId="0" applyFont="1" applyFill="1" applyBorder="1" applyAlignment="1" applyProtection="1">
      <alignment horizontal="left" vertical="center"/>
      <protection/>
    </xf>
    <xf numFmtId="0" fontId="0" fillId="38" borderId="40" xfId="0" applyFont="1" applyFill="1" applyBorder="1" applyAlignment="1" applyProtection="1">
      <alignment horizontal="center" vertical="top"/>
      <protection/>
    </xf>
    <xf numFmtId="0" fontId="0" fillId="38" borderId="33" xfId="0" applyFont="1" applyFill="1" applyBorder="1" applyAlignment="1" applyProtection="1">
      <alignment horizontal="center" vertical="top"/>
      <protection/>
    </xf>
    <xf numFmtId="0" fontId="6" fillId="38" borderId="33" xfId="0" applyFont="1" applyFill="1" applyBorder="1" applyAlignment="1" applyProtection="1">
      <alignment horizontal="left" vertical="center"/>
      <protection/>
    </xf>
    <xf numFmtId="0" fontId="6" fillId="38" borderId="43" xfId="0" applyFont="1" applyFill="1" applyBorder="1" applyAlignment="1" applyProtection="1">
      <alignment horizontal="left" vertical="center"/>
      <protection/>
    </xf>
    <xf numFmtId="0" fontId="6" fillId="38" borderId="0" xfId="0" applyFont="1" applyFill="1" applyBorder="1" applyAlignment="1" applyProtection="1">
      <alignment horizontal="left" vertical="top"/>
      <protection/>
    </xf>
    <xf numFmtId="0" fontId="6" fillId="38" borderId="0" xfId="0" applyFont="1" applyFill="1" applyBorder="1" applyAlignment="1" applyProtection="1">
      <alignment horizontal="left" vertical="top" indent="1"/>
      <protection/>
    </xf>
    <xf numFmtId="0" fontId="0" fillId="38" borderId="0" xfId="0" applyFont="1" applyFill="1" applyBorder="1" applyAlignment="1" applyProtection="1">
      <alignment horizontal="left"/>
      <protection/>
    </xf>
    <xf numFmtId="0" fontId="5" fillId="38" borderId="12" xfId="0" applyFont="1" applyFill="1" applyBorder="1" applyAlignment="1" applyProtection="1">
      <alignment horizontal="center"/>
      <protection/>
    </xf>
    <xf numFmtId="0" fontId="5" fillId="38" borderId="13" xfId="0" applyFont="1" applyFill="1" applyBorder="1" applyAlignment="1" applyProtection="1">
      <alignment horizontal="center"/>
      <protection/>
    </xf>
    <xf numFmtId="0" fontId="6" fillId="38" borderId="13" xfId="0" applyFont="1" applyFill="1" applyBorder="1" applyAlignment="1" applyProtection="1">
      <alignment horizontal="left"/>
      <protection/>
    </xf>
    <xf numFmtId="0" fontId="5" fillId="38" borderId="18" xfId="0" applyFont="1" applyFill="1" applyBorder="1" applyAlignment="1" applyProtection="1">
      <alignment horizontal="center"/>
      <protection/>
    </xf>
    <xf numFmtId="49" fontId="0" fillId="38" borderId="17" xfId="0" applyNumberFormat="1" applyFont="1" applyFill="1" applyBorder="1" applyAlignment="1" applyProtection="1">
      <alignment horizontal="left" vertical="center"/>
      <protection/>
    </xf>
    <xf numFmtId="49" fontId="7" fillId="34" borderId="17" xfId="0" applyNumberFormat="1" applyFont="1" applyFill="1" applyBorder="1" applyAlignment="1" applyProtection="1">
      <alignment horizontal="left" vertical="center"/>
      <protection/>
    </xf>
    <xf numFmtId="49" fontId="7" fillId="34" borderId="44" xfId="0" applyNumberFormat="1" applyFont="1" applyFill="1" applyBorder="1" applyAlignment="1" applyProtection="1">
      <alignment horizontal="left" vertical="center"/>
      <protection/>
    </xf>
    <xf numFmtId="49" fontId="7" fillId="34" borderId="45" xfId="0" applyNumberFormat="1" applyFont="1" applyFill="1" applyBorder="1" applyAlignment="1" applyProtection="1">
      <alignment horizontal="left" vertical="center"/>
      <protection/>
    </xf>
    <xf numFmtId="0" fontId="0" fillId="38" borderId="17" xfId="0" applyNumberFormat="1" applyFont="1" applyFill="1" applyBorder="1" applyAlignment="1" applyProtection="1">
      <alignment horizontal="left" vertical="center"/>
      <protection locked="0"/>
    </xf>
    <xf numFmtId="49" fontId="0" fillId="38" borderId="17" xfId="0" applyNumberFormat="1" applyFont="1" applyFill="1" applyBorder="1" applyAlignment="1" applyProtection="1">
      <alignment horizontal="left" vertical="center"/>
      <protection locked="0"/>
    </xf>
    <xf numFmtId="0" fontId="0" fillId="34" borderId="0" xfId="0" applyNumberFormat="1" applyFont="1" applyFill="1" applyAlignment="1">
      <alignment/>
    </xf>
    <xf numFmtId="0" fontId="4" fillId="38" borderId="46" xfId="0" applyFont="1" applyFill="1" applyBorder="1" applyAlignment="1" applyProtection="1">
      <alignment horizontal="left" vertical="center"/>
      <protection/>
    </xf>
    <xf numFmtId="0" fontId="4" fillId="38" borderId="46" xfId="0" applyFont="1" applyFill="1" applyBorder="1" applyAlignment="1">
      <alignment horizontal="left" vertical="center"/>
    </xf>
    <xf numFmtId="0" fontId="4" fillId="38" borderId="36" xfId="0" applyFont="1" applyFill="1" applyBorder="1" applyAlignment="1" applyProtection="1">
      <alignment horizontal="left" vertical="center"/>
      <protection/>
    </xf>
    <xf numFmtId="0" fontId="9" fillId="33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38" borderId="17" xfId="55" applyNumberFormat="1" applyFont="1" applyFill="1" applyBorder="1" applyAlignment="1" applyProtection="1">
      <alignment horizontal="left" vertical="center"/>
      <protection locked="0"/>
    </xf>
    <xf numFmtId="14" fontId="0" fillId="38" borderId="17" xfId="0" applyNumberFormat="1" applyFont="1" applyFill="1" applyBorder="1" applyAlignment="1" applyProtection="1">
      <alignment horizontal="left" vertical="center"/>
      <protection locked="0"/>
    </xf>
    <xf numFmtId="49" fontId="0" fillId="34" borderId="17" xfId="0" applyNumberFormat="1" applyFont="1" applyFill="1" applyBorder="1" applyAlignment="1" applyProtection="1">
      <alignment horizontal="left" vertical="center"/>
      <protection locked="0"/>
    </xf>
    <xf numFmtId="49" fontId="7" fillId="34" borderId="17" xfId="0" applyNumberFormat="1" applyFont="1" applyFill="1" applyBorder="1" applyAlignment="1" applyProtection="1">
      <alignment horizontal="left" vertical="center"/>
      <protection locked="0"/>
    </xf>
    <xf numFmtId="0" fontId="0" fillId="38" borderId="0" xfId="0" applyNumberFormat="1" applyFont="1" applyFill="1" applyBorder="1" applyAlignment="1" applyProtection="1">
      <alignment horizontal="left" vertical="center"/>
      <protection locked="0"/>
    </xf>
    <xf numFmtId="49" fontId="6" fillId="38" borderId="17" xfId="0" applyNumberFormat="1" applyFont="1" applyFill="1" applyBorder="1" applyAlignment="1" applyProtection="1">
      <alignment horizontal="left" vertical="center"/>
      <protection locked="0"/>
    </xf>
    <xf numFmtId="4" fontId="7" fillId="27" borderId="47" xfId="44" applyNumberFormat="1" applyFont="1" applyBorder="1" applyAlignment="1">
      <alignment horizontal="center"/>
      <protection locked="0"/>
    </xf>
    <xf numFmtId="0" fontId="0" fillId="38" borderId="17" xfId="0" applyNumberFormat="1" applyFont="1" applyFill="1" applyBorder="1" applyAlignment="1" applyProtection="1">
      <alignment horizontal="left" vertical="center"/>
      <protection/>
    </xf>
    <xf numFmtId="0" fontId="0" fillId="0" borderId="48" xfId="0" applyFont="1" applyBorder="1" applyAlignment="1" applyProtection="1">
      <alignment/>
      <protection/>
    </xf>
    <xf numFmtId="0" fontId="6" fillId="38" borderId="0" xfId="0" applyFont="1" applyFill="1" applyBorder="1" applyAlignment="1" applyProtection="1">
      <alignment vertical="center"/>
      <protection/>
    </xf>
    <xf numFmtId="49" fontId="7" fillId="27" borderId="49" xfId="44" applyNumberFormat="1" applyBorder="1" applyAlignment="1">
      <alignment horizontal="center" vertical="center"/>
      <protection locked="0"/>
    </xf>
    <xf numFmtId="49" fontId="7" fillId="27" borderId="50" xfId="44" applyNumberFormat="1" applyBorder="1" applyAlignment="1">
      <alignment horizontal="center" vertical="center"/>
      <protection locked="0"/>
    </xf>
    <xf numFmtId="49" fontId="7" fillId="27" borderId="51" xfId="44" applyNumberFormat="1" applyBorder="1" applyAlignment="1">
      <alignment horizontal="center" vertical="center"/>
      <protection locked="0"/>
    </xf>
    <xf numFmtId="49" fontId="7" fillId="27" borderId="52" xfId="44" applyNumberFormat="1" applyBorder="1" applyAlignment="1">
      <alignment horizontal="center" vertical="center"/>
      <protection locked="0"/>
    </xf>
    <xf numFmtId="0" fontId="0" fillId="35" borderId="25" xfId="0" applyFont="1" applyFill="1" applyBorder="1" applyAlignment="1">
      <alignment/>
    </xf>
    <xf numFmtId="49" fontId="6" fillId="38" borderId="0" xfId="0" applyNumberFormat="1" applyFont="1" applyFill="1" applyBorder="1" applyAlignment="1" applyProtection="1">
      <alignment horizontal="left"/>
      <protection/>
    </xf>
    <xf numFmtId="49" fontId="6" fillId="38" borderId="0" xfId="0" applyNumberFormat="1" applyFont="1" applyFill="1" applyAlignment="1">
      <alignment horizontal="left"/>
    </xf>
    <xf numFmtId="49" fontId="6" fillId="38" borderId="15" xfId="0" applyNumberFormat="1" applyFont="1" applyFill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38" borderId="24" xfId="0" applyFont="1" applyFill="1" applyBorder="1" applyAlignment="1" applyProtection="1">
      <alignment vertical="center"/>
      <protection/>
    </xf>
    <xf numFmtId="0" fontId="5" fillId="38" borderId="0" xfId="0" applyFont="1" applyFill="1" applyBorder="1" applyAlignment="1" applyProtection="1">
      <alignment/>
      <protection/>
    </xf>
    <xf numFmtId="49" fontId="7" fillId="27" borderId="50" xfId="44" applyNumberFormat="1" applyFont="1" applyBorder="1" applyAlignment="1">
      <alignment horizontal="center" vertical="center"/>
      <protection locked="0"/>
    </xf>
    <xf numFmtId="49" fontId="7" fillId="27" borderId="49" xfId="44" applyNumberFormat="1" applyFont="1" applyBorder="1" applyAlignment="1">
      <alignment horizontal="center" vertical="center"/>
      <protection locked="0"/>
    </xf>
    <xf numFmtId="49" fontId="7" fillId="27" borderId="50" xfId="45" applyFont="1" applyBorder="1" applyAlignment="1">
      <alignment horizontal="center" vertical="center"/>
      <protection locked="0"/>
    </xf>
    <xf numFmtId="49" fontId="7" fillId="27" borderId="50" xfId="45" applyBorder="1" applyAlignment="1">
      <alignment horizontal="center" vertical="center"/>
      <protection locked="0"/>
    </xf>
    <xf numFmtId="49" fontId="7" fillId="27" borderId="50" xfId="46" applyNumberFormat="1" applyBorder="1" applyAlignment="1">
      <alignment horizontal="center" vertical="center"/>
      <protection locked="0"/>
    </xf>
    <xf numFmtId="49" fontId="7" fillId="27" borderId="49" xfId="46" applyNumberFormat="1" applyBorder="1" applyAlignment="1">
      <alignment horizontal="center" vertical="center"/>
      <protection locked="0"/>
    </xf>
    <xf numFmtId="49" fontId="7" fillId="27" borderId="53" xfId="46" applyNumberFormat="1" applyBorder="1" applyAlignment="1">
      <alignment horizontal="center" vertical="center"/>
      <protection locked="0"/>
    </xf>
    <xf numFmtId="49" fontId="7" fillId="27" borderId="51" xfId="46" applyNumberFormat="1" applyBorder="1" applyAlignment="1">
      <alignment horizontal="center" vertical="center"/>
      <protection locked="0"/>
    </xf>
    <xf numFmtId="49" fontId="7" fillId="27" borderId="52" xfId="46" applyNumberFormat="1" applyBorder="1" applyAlignment="1">
      <alignment horizontal="center" vertical="center"/>
      <protection locked="0"/>
    </xf>
    <xf numFmtId="0" fontId="6" fillId="38" borderId="24" xfId="0" applyFont="1" applyFill="1" applyBorder="1" applyAlignment="1" applyProtection="1">
      <alignment horizontal="left"/>
      <protection/>
    </xf>
    <xf numFmtId="0" fontId="1" fillId="38" borderId="33" xfId="0" applyFont="1" applyFill="1" applyBorder="1" applyAlignment="1" applyProtection="1">
      <alignment horizontal="left"/>
      <protection/>
    </xf>
    <xf numFmtId="0" fontId="5" fillId="38" borderId="12" xfId="0" applyFont="1" applyFill="1" applyBorder="1" applyAlignment="1" applyProtection="1">
      <alignment horizontal="left" vertical="center"/>
      <protection/>
    </xf>
    <xf numFmtId="0" fontId="1" fillId="38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49" fontId="7" fillId="27" borderId="54" xfId="44" applyNumberFormat="1" applyFont="1" applyBorder="1" applyAlignment="1">
      <alignment horizontal="center" vertical="center"/>
      <protection locked="0"/>
    </xf>
    <xf numFmtId="11" fontId="2" fillId="33" borderId="0" xfId="0" applyNumberFormat="1" applyFont="1" applyFill="1" applyAlignment="1">
      <alignment horizontal="left" vertical="center" wrapText="1"/>
    </xf>
    <xf numFmtId="49" fontId="7" fillId="27" borderId="40" xfId="44" applyNumberFormat="1" applyFont="1" applyBorder="1" applyAlignment="1" applyProtection="1">
      <alignment horizontal="left"/>
      <protection locked="0"/>
    </xf>
    <xf numFmtId="49" fontId="7" fillId="27" borderId="33" xfId="44" applyNumberFormat="1" applyFont="1" applyBorder="1" applyAlignment="1" applyProtection="1">
      <alignment horizontal="left"/>
      <protection locked="0"/>
    </xf>
    <xf numFmtId="49" fontId="7" fillId="0" borderId="33" xfId="0" applyNumberFormat="1" applyFont="1" applyBorder="1" applyAlignment="1" applyProtection="1">
      <alignment horizontal="left"/>
      <protection locked="0"/>
    </xf>
    <xf numFmtId="0" fontId="7" fillId="38" borderId="0" xfId="0" applyFont="1" applyFill="1" applyBorder="1" applyAlignment="1" applyProtection="1">
      <alignment horizontal="left" vertical="center"/>
      <protection/>
    </xf>
    <xf numFmtId="0" fontId="9" fillId="38" borderId="3" xfId="0" applyFont="1" applyFill="1" applyBorder="1" applyAlignment="1" applyProtection="1">
      <alignment horizontal="left" vertical="center"/>
      <protection/>
    </xf>
    <xf numFmtId="0" fontId="9" fillId="38" borderId="0" xfId="0" applyFont="1" applyFill="1" applyBorder="1" applyAlignment="1" applyProtection="1">
      <alignment horizontal="left" vertical="center"/>
      <protection/>
    </xf>
    <xf numFmtId="0" fontId="9" fillId="38" borderId="15" xfId="0" applyFont="1" applyFill="1" applyBorder="1" applyAlignment="1" applyProtection="1">
      <alignment horizontal="left" vertical="center"/>
      <protection/>
    </xf>
    <xf numFmtId="0" fontId="9" fillId="38" borderId="18" xfId="0" applyFont="1" applyFill="1" applyBorder="1" applyAlignment="1" applyProtection="1">
      <alignment horizontal="left" vertical="center"/>
      <protection/>
    </xf>
    <xf numFmtId="0" fontId="9" fillId="38" borderId="19" xfId="0" applyFont="1" applyFill="1" applyBorder="1" applyAlignment="1" applyProtection="1">
      <alignment horizontal="left" vertical="center"/>
      <protection/>
    </xf>
    <xf numFmtId="0" fontId="9" fillId="38" borderId="16" xfId="0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 applyProtection="1">
      <alignment horizontal="left" vertical="center"/>
      <protection/>
    </xf>
    <xf numFmtId="0" fontId="8" fillId="38" borderId="13" xfId="0" applyFont="1" applyFill="1" applyBorder="1" applyAlignment="1" applyProtection="1">
      <alignment horizontal="left" vertical="center"/>
      <protection/>
    </xf>
    <xf numFmtId="0" fontId="8" fillId="38" borderId="14" xfId="0" applyFont="1" applyFill="1" applyBorder="1" applyAlignment="1" applyProtection="1">
      <alignment horizontal="left" vertical="center"/>
      <protection/>
    </xf>
    <xf numFmtId="0" fontId="8" fillId="38" borderId="3" xfId="0" applyFont="1" applyFill="1" applyBorder="1" applyAlignment="1" applyProtection="1">
      <alignment horizontal="left" vertical="center"/>
      <protection/>
    </xf>
    <xf numFmtId="0" fontId="8" fillId="38" borderId="0" xfId="0" applyFont="1" applyFill="1" applyBorder="1" applyAlignment="1" applyProtection="1">
      <alignment horizontal="left" vertical="center"/>
      <protection/>
    </xf>
    <xf numFmtId="0" fontId="8" fillId="38" borderId="15" xfId="0" applyFont="1" applyFill="1" applyBorder="1" applyAlignment="1" applyProtection="1">
      <alignment horizontal="left" vertical="center"/>
      <protection/>
    </xf>
    <xf numFmtId="49" fontId="7" fillId="27" borderId="3" xfId="44" applyNumberFormat="1" applyFont="1" applyBorder="1" applyAlignment="1" applyProtection="1">
      <alignment horizontal="left"/>
      <protection locked="0"/>
    </xf>
    <xf numFmtId="49" fontId="7" fillId="27" borderId="0" xfId="44" applyNumberFormat="1" applyFont="1" applyBorder="1" applyAlignment="1" applyProtection="1">
      <alignment horizontal="left"/>
      <protection locked="0"/>
    </xf>
    <xf numFmtId="49" fontId="7" fillId="0" borderId="15" xfId="0" applyNumberFormat="1" applyFont="1" applyBorder="1" applyAlignment="1" applyProtection="1">
      <alignment horizontal="left"/>
      <protection locked="0"/>
    </xf>
    <xf numFmtId="49" fontId="7" fillId="27" borderId="39" xfId="44" applyNumberFormat="1" applyFont="1" applyBorder="1" applyAlignment="1" applyProtection="1">
      <alignment horizontal="left"/>
      <protection locked="0"/>
    </xf>
    <xf numFmtId="49" fontId="7" fillId="0" borderId="43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6" fillId="38" borderId="12" xfId="0" applyFont="1" applyFill="1" applyBorder="1" applyAlignment="1" applyProtection="1">
      <alignment horizontal="center" vertical="center"/>
      <protection/>
    </xf>
    <xf numFmtId="0" fontId="6" fillId="38" borderId="13" xfId="0" applyFont="1" applyFill="1" applyBorder="1" applyAlignment="1" applyProtection="1">
      <alignment horizontal="center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6" fillId="38" borderId="18" xfId="0" applyFont="1" applyFill="1" applyBorder="1" applyAlignment="1" applyProtection="1">
      <alignment horizontal="center" vertical="center"/>
      <protection/>
    </xf>
    <xf numFmtId="0" fontId="6" fillId="38" borderId="19" xfId="0" applyFont="1" applyFill="1" applyBorder="1" applyAlignment="1" applyProtection="1">
      <alignment horizontal="center" vertical="center"/>
      <protection/>
    </xf>
    <xf numFmtId="0" fontId="6" fillId="38" borderId="16" xfId="0" applyFont="1" applyFill="1" applyBorder="1" applyAlignment="1" applyProtection="1">
      <alignment horizontal="center" vertical="center"/>
      <protection/>
    </xf>
    <xf numFmtId="49" fontId="7" fillId="27" borderId="38" xfId="44" applyNumberFormat="1" applyFont="1" applyBorder="1" applyAlignment="1" applyProtection="1">
      <alignment horizontal="left"/>
      <protection locked="0"/>
    </xf>
    <xf numFmtId="49" fontId="7" fillId="27" borderId="43" xfId="44" applyNumberFormat="1" applyFont="1" applyBorder="1" applyAlignment="1" applyProtection="1">
      <alignment horizontal="left"/>
      <protection locked="0"/>
    </xf>
    <xf numFmtId="49" fontId="7" fillId="27" borderId="18" xfId="44" applyNumberFormat="1" applyFont="1" applyBorder="1" applyAlignment="1" applyProtection="1">
      <alignment horizontal="left"/>
      <protection locked="0"/>
    </xf>
    <xf numFmtId="49" fontId="7" fillId="27" borderId="19" xfId="44" applyNumberFormat="1" applyFont="1" applyBorder="1" applyAlignment="1" applyProtection="1">
      <alignment horizontal="left"/>
      <protection locked="0"/>
    </xf>
    <xf numFmtId="49" fontId="7" fillId="0" borderId="19" xfId="0" applyNumberFormat="1" applyFont="1" applyBorder="1" applyAlignment="1" applyProtection="1">
      <alignment horizontal="left"/>
      <protection locked="0"/>
    </xf>
    <xf numFmtId="49" fontId="7" fillId="0" borderId="16" xfId="0" applyNumberFormat="1" applyFont="1" applyBorder="1" applyAlignment="1" applyProtection="1">
      <alignment horizontal="left"/>
      <protection locked="0"/>
    </xf>
    <xf numFmtId="49" fontId="7" fillId="27" borderId="31" xfId="44" applyNumberFormat="1" applyFont="1" applyBorder="1" applyAlignment="1" applyProtection="1">
      <alignment horizontal="left"/>
      <protection locked="0"/>
    </xf>
    <xf numFmtId="0" fontId="0" fillId="38" borderId="44" xfId="0" applyFont="1" applyFill="1" applyBorder="1" applyAlignment="1" applyProtection="1">
      <alignment horizontal="left"/>
      <protection locked="0"/>
    </xf>
    <xf numFmtId="0" fontId="0" fillId="38" borderId="34" xfId="0" applyFont="1" applyFill="1" applyBorder="1" applyAlignment="1" applyProtection="1">
      <alignment horizontal="left"/>
      <protection locked="0"/>
    </xf>
    <xf numFmtId="0" fontId="0" fillId="38" borderId="45" xfId="0" applyFont="1" applyFill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14" fontId="7" fillId="27" borderId="0" xfId="44" applyNumberFormat="1" applyFont="1">
      <alignment horizontal="left"/>
      <protection locked="0"/>
    </xf>
    <xf numFmtId="14" fontId="7" fillId="27" borderId="0" xfId="44" applyNumberFormat="1">
      <alignment horizontal="left"/>
      <protection locked="0"/>
    </xf>
    <xf numFmtId="49" fontId="7" fillId="27" borderId="55" xfId="44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 quotePrefix="1">
      <alignment horizontal="center" vertical="top"/>
    </xf>
    <xf numFmtId="49" fontId="7" fillId="0" borderId="38" xfId="0" applyNumberFormat="1" applyFont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49" fontId="7" fillId="27" borderId="21" xfId="44" applyNumberFormat="1" applyFont="1" applyBorder="1" applyAlignment="1" applyProtection="1">
      <alignment horizontal="left"/>
      <protection locked="0"/>
    </xf>
    <xf numFmtId="49" fontId="7" fillId="0" borderId="25" xfId="0" applyNumberFormat="1" applyFont="1" applyBorder="1" applyAlignment="1" applyProtection="1">
      <alignment horizontal="left"/>
      <protection locked="0"/>
    </xf>
    <xf numFmtId="49" fontId="7" fillId="27" borderId="18" xfId="44" applyNumberFormat="1" applyFont="1" applyBorder="1" applyAlignment="1">
      <alignment horizontal="left"/>
      <protection locked="0"/>
    </xf>
    <xf numFmtId="49" fontId="7" fillId="27" borderId="19" xfId="44" applyNumberFormat="1" applyFont="1" applyBorder="1" applyAlignment="1">
      <alignment horizontal="left"/>
      <protection locked="0"/>
    </xf>
    <xf numFmtId="49" fontId="7" fillId="27" borderId="16" xfId="44" applyNumberFormat="1" applyFont="1" applyBorder="1" applyAlignment="1">
      <alignment horizontal="left"/>
      <protection locked="0"/>
    </xf>
    <xf numFmtId="49" fontId="7" fillId="27" borderId="19" xfId="44" applyNumberFormat="1" applyBorder="1" applyAlignment="1">
      <alignment horizontal="left"/>
      <protection locked="0"/>
    </xf>
    <xf numFmtId="49" fontId="7" fillId="27" borderId="16" xfId="44" applyNumberFormat="1" applyBorder="1" applyAlignment="1">
      <alignment horizontal="left"/>
      <protection locked="0"/>
    </xf>
    <xf numFmtId="49" fontId="7" fillId="27" borderId="56" xfId="44" applyNumberFormat="1" applyFont="1" applyBorder="1" applyAlignment="1" applyProtection="1">
      <alignment horizontal="left"/>
      <protection locked="0"/>
    </xf>
    <xf numFmtId="0" fontId="14" fillId="38" borderId="0" xfId="0" applyFont="1" applyFill="1" applyBorder="1" applyAlignment="1" applyProtection="1">
      <alignment horizontal="left" vertical="top"/>
      <protection/>
    </xf>
    <xf numFmtId="49" fontId="2" fillId="33" borderId="0" xfId="0" applyNumberFormat="1" applyFont="1" applyFill="1" applyAlignment="1">
      <alignment horizontal="left" vertical="center" wrapText="1"/>
    </xf>
    <xf numFmtId="4" fontId="7" fillId="27" borderId="18" xfId="44" applyNumberFormat="1" applyBorder="1" applyAlignment="1">
      <alignment horizontal="right"/>
      <protection locked="0"/>
    </xf>
    <xf numFmtId="4" fontId="7" fillId="27" borderId="19" xfId="44" applyNumberFormat="1" applyBorder="1" applyAlignment="1">
      <alignment horizontal="right"/>
      <protection locked="0"/>
    </xf>
    <xf numFmtId="49" fontId="7" fillId="27" borderId="18" xfId="44" applyNumberFormat="1" applyFont="1" applyBorder="1">
      <alignment horizontal="left"/>
      <protection locked="0"/>
    </xf>
    <xf numFmtId="49" fontId="7" fillId="27" borderId="19" xfId="44" applyNumberFormat="1" applyBorder="1">
      <alignment horizontal="left"/>
      <protection locked="0"/>
    </xf>
    <xf numFmtId="49" fontId="7" fillId="27" borderId="57" xfId="44" applyNumberFormat="1" applyBorder="1">
      <alignment horizontal="left"/>
      <protection locked="0"/>
    </xf>
    <xf numFmtId="4" fontId="7" fillId="27" borderId="18" xfId="44" applyNumberFormat="1" applyFont="1" applyBorder="1" applyAlignment="1">
      <alignment horizontal="right"/>
      <protection locked="0"/>
    </xf>
    <xf numFmtId="49" fontId="0" fillId="35" borderId="18" xfId="44" applyNumberFormat="1" applyFont="1" applyFill="1" applyBorder="1" applyAlignment="1" applyProtection="1">
      <alignment horizontal="center"/>
      <protection/>
    </xf>
    <xf numFmtId="49" fontId="0" fillId="35" borderId="16" xfId="44" applyNumberFormat="1" applyFont="1" applyFill="1" applyBorder="1" applyAlignment="1" applyProtection="1">
      <alignment horizontal="center"/>
      <protection/>
    </xf>
    <xf numFmtId="49" fontId="7" fillId="35" borderId="18" xfId="44" applyNumberFormat="1" applyFont="1" applyFill="1" applyBorder="1" applyAlignment="1" applyProtection="1">
      <alignment horizontal="center"/>
      <protection/>
    </xf>
    <xf numFmtId="49" fontId="7" fillId="35" borderId="16" xfId="44" applyNumberFormat="1" applyFont="1" applyFill="1" applyBorder="1" applyAlignment="1" applyProtection="1">
      <alignment horizontal="center"/>
      <protection/>
    </xf>
    <xf numFmtId="0" fontId="6" fillId="38" borderId="3" xfId="0" applyFont="1" applyFill="1" applyBorder="1" applyAlignment="1" applyProtection="1">
      <alignment horizontal="center"/>
      <protection/>
    </xf>
    <xf numFmtId="0" fontId="6" fillId="38" borderId="15" xfId="0" applyFont="1" applyFill="1" applyBorder="1" applyAlignment="1" applyProtection="1">
      <alignment horizontal="center"/>
      <protection/>
    </xf>
    <xf numFmtId="49" fontId="7" fillId="27" borderId="12" xfId="44" applyNumberFormat="1" applyFont="1" applyBorder="1" applyAlignment="1">
      <alignment horizontal="left"/>
      <protection locked="0"/>
    </xf>
    <xf numFmtId="49" fontId="7" fillId="27" borderId="14" xfId="44" applyNumberFormat="1" applyFont="1" applyBorder="1" applyAlignment="1">
      <alignment horizontal="left"/>
      <protection locked="0"/>
    </xf>
    <xf numFmtId="49" fontId="7" fillId="27" borderId="39" xfId="44" applyNumberFormat="1" applyFont="1" applyBorder="1" applyAlignment="1">
      <alignment horizontal="left"/>
      <protection locked="0"/>
    </xf>
    <xf numFmtId="49" fontId="7" fillId="27" borderId="33" xfId="44" applyNumberFormat="1" applyFont="1" applyBorder="1" applyAlignment="1">
      <alignment horizontal="left"/>
      <protection locked="0"/>
    </xf>
    <xf numFmtId="49" fontId="7" fillId="27" borderId="38" xfId="44" applyNumberFormat="1" applyFont="1" applyBorder="1" applyAlignment="1">
      <alignment horizontal="left"/>
      <protection locked="0"/>
    </xf>
    <xf numFmtId="14" fontId="7" fillId="27" borderId="19" xfId="44" applyNumberFormat="1" applyFont="1" applyBorder="1" applyAlignment="1">
      <alignment horizontal="left"/>
      <protection locked="0"/>
    </xf>
    <xf numFmtId="14" fontId="7" fillId="27" borderId="19" xfId="44" applyNumberFormat="1" applyBorder="1" applyAlignment="1">
      <alignment horizontal="left"/>
      <protection locked="0"/>
    </xf>
    <xf numFmtId="49" fontId="7" fillId="27" borderId="39" xfId="44" applyNumberFormat="1" applyFont="1" applyBorder="1">
      <alignment horizontal="left"/>
      <protection locked="0"/>
    </xf>
    <xf numFmtId="49" fontId="7" fillId="27" borderId="33" xfId="44" applyNumberFormat="1" applyBorder="1">
      <alignment horizontal="left"/>
      <protection locked="0"/>
    </xf>
    <xf numFmtId="49" fontId="7" fillId="27" borderId="43" xfId="44" applyNumberFormat="1" applyBorder="1">
      <alignment horizontal="left"/>
      <protection locked="0"/>
    </xf>
    <xf numFmtId="49" fontId="7" fillId="27" borderId="33" xfId="44" applyNumberFormat="1" applyBorder="1" applyAlignment="1">
      <alignment horizontal="left"/>
      <protection locked="0"/>
    </xf>
    <xf numFmtId="14" fontId="7" fillId="27" borderId="33" xfId="44" applyNumberFormat="1" applyBorder="1" applyAlignment="1">
      <alignment horizontal="left"/>
      <protection locked="0"/>
    </xf>
    <xf numFmtId="14" fontId="7" fillId="27" borderId="43" xfId="44" applyNumberFormat="1" applyBorder="1" applyAlignment="1">
      <alignment horizontal="left"/>
      <protection locked="0"/>
    </xf>
    <xf numFmtId="49" fontId="6" fillId="38" borderId="40" xfId="0" applyNumberFormat="1" applyFont="1" applyFill="1" applyBorder="1" applyAlignment="1" applyProtection="1">
      <alignment vertical="center"/>
      <protection/>
    </xf>
    <xf numFmtId="49" fontId="0" fillId="0" borderId="33" xfId="0" applyNumberFormat="1" applyBorder="1" applyAlignment="1">
      <alignment vertical="center"/>
    </xf>
    <xf numFmtId="14" fontId="7" fillId="27" borderId="0" xfId="44" applyNumberFormat="1" applyBorder="1" applyAlignment="1">
      <alignment horizontal="left"/>
      <protection locked="0"/>
    </xf>
    <xf numFmtId="49" fontId="7" fillId="27" borderId="58" xfId="44" applyNumberFormat="1" applyFont="1" applyBorder="1" applyAlignment="1">
      <alignment horizontal="left"/>
      <protection locked="0"/>
    </xf>
    <xf numFmtId="49" fontId="7" fillId="27" borderId="59" xfId="44" applyNumberFormat="1" applyFont="1" applyBorder="1" applyAlignment="1">
      <alignment horizontal="left"/>
      <protection locked="0"/>
    </xf>
    <xf numFmtId="49" fontId="0" fillId="0" borderId="18" xfId="0" applyNumberFormat="1" applyFont="1" applyBorder="1" applyAlignment="1" applyProtection="1">
      <alignment horizontal="center"/>
      <protection/>
    </xf>
    <xf numFmtId="49" fontId="0" fillId="0" borderId="16" xfId="0" applyNumberFormat="1" applyFont="1" applyBorder="1" applyAlignment="1" applyProtection="1">
      <alignment horizontal="center"/>
      <protection/>
    </xf>
    <xf numFmtId="0" fontId="7" fillId="27" borderId="0" xfId="44">
      <alignment horizontal="left"/>
      <protection locked="0"/>
    </xf>
    <xf numFmtId="49" fontId="7" fillId="27" borderId="60" xfId="44" applyNumberFormat="1" applyFont="1" applyBorder="1" applyAlignment="1" applyProtection="1">
      <alignment horizontal="left"/>
      <protection locked="0"/>
    </xf>
    <xf numFmtId="49" fontId="7" fillId="27" borderId="61" xfId="44" applyNumberFormat="1" applyFont="1" applyBorder="1" applyAlignment="1" applyProtection="1">
      <alignment horizontal="left"/>
      <protection locked="0"/>
    </xf>
    <xf numFmtId="49" fontId="7" fillId="27" borderId="62" xfId="44" applyNumberFormat="1" applyFont="1" applyBorder="1" applyAlignment="1" applyProtection="1">
      <alignment horizontal="left"/>
      <protection locked="0"/>
    </xf>
    <xf numFmtId="49" fontId="7" fillId="27" borderId="63" xfId="44" applyNumberFormat="1" applyFont="1" applyBorder="1" applyAlignment="1" applyProtection="1">
      <alignment horizontal="left"/>
      <protection locked="0"/>
    </xf>
    <xf numFmtId="49" fontId="7" fillId="27" borderId="35" xfId="44" applyNumberFormat="1" applyFont="1" applyBorder="1" applyAlignment="1" applyProtection="1">
      <alignment horizontal="left"/>
      <protection locked="0"/>
    </xf>
    <xf numFmtId="49" fontId="7" fillId="27" borderId="64" xfId="44" applyNumberFormat="1" applyFont="1" applyBorder="1" applyAlignment="1" applyProtection="1">
      <alignment horizontal="left"/>
      <protection locked="0"/>
    </xf>
    <xf numFmtId="49" fontId="7" fillId="27" borderId="58" xfId="44" applyNumberFormat="1" applyFont="1" applyBorder="1" applyAlignment="1" applyProtection="1">
      <alignment horizontal="left"/>
      <protection locked="0"/>
    </xf>
    <xf numFmtId="49" fontId="7" fillId="27" borderId="65" xfId="44" applyNumberFormat="1" applyFont="1" applyBorder="1" applyAlignment="1" applyProtection="1">
      <alignment horizontal="left"/>
      <protection locked="0"/>
    </xf>
    <xf numFmtId="49" fontId="7" fillId="27" borderId="59" xfId="44" applyNumberFormat="1" applyFont="1" applyBorder="1" applyAlignment="1" applyProtection="1">
      <alignment horizontal="left"/>
      <protection locked="0"/>
    </xf>
    <xf numFmtId="49" fontId="7" fillId="27" borderId="0" xfId="44" applyNumberFormat="1">
      <alignment horizontal="left"/>
      <protection locked="0"/>
    </xf>
    <xf numFmtId="184" fontId="7" fillId="27" borderId="33" xfId="44" applyNumberFormat="1" applyFont="1" applyBorder="1" applyAlignment="1">
      <alignment horizontal="right"/>
      <protection locked="0"/>
    </xf>
    <xf numFmtId="184" fontId="7" fillId="27" borderId="19" xfId="44" applyNumberFormat="1" applyFont="1" applyBorder="1" applyAlignment="1">
      <alignment horizontal="right"/>
      <protection locked="0"/>
    </xf>
    <xf numFmtId="49" fontId="7" fillId="27" borderId="40" xfId="45" applyFont="1" applyBorder="1" applyAlignment="1">
      <alignment horizontal="left"/>
      <protection locked="0"/>
    </xf>
    <xf numFmtId="49" fontId="7" fillId="27" borderId="33" xfId="45" applyBorder="1" applyAlignment="1">
      <alignment horizontal="left"/>
      <protection locked="0"/>
    </xf>
    <xf numFmtId="49" fontId="7" fillId="27" borderId="40" xfId="45" applyFont="1" applyBorder="1">
      <alignment horizontal="left"/>
      <protection locked="0"/>
    </xf>
    <xf numFmtId="49" fontId="7" fillId="27" borderId="33" xfId="45" applyBorder="1">
      <alignment horizontal="left"/>
      <protection locked="0"/>
    </xf>
    <xf numFmtId="49" fontId="7" fillId="27" borderId="18" xfId="45" applyFont="1" applyBorder="1" applyAlignment="1">
      <alignment horizontal="left"/>
      <protection locked="0"/>
    </xf>
    <xf numFmtId="49" fontId="7" fillId="27" borderId="19" xfId="45" applyBorder="1" applyAlignment="1">
      <alignment horizontal="left"/>
      <protection locked="0"/>
    </xf>
    <xf numFmtId="49" fontId="7" fillId="27" borderId="33" xfId="45" applyFont="1" applyBorder="1">
      <alignment horizontal="left"/>
      <protection locked="0"/>
    </xf>
    <xf numFmtId="49" fontId="7" fillId="27" borderId="43" xfId="45" applyBorder="1">
      <alignment horizontal="left"/>
      <protection locked="0"/>
    </xf>
    <xf numFmtId="0" fontId="6" fillId="38" borderId="21" xfId="0" applyFont="1" applyFill="1" applyBorder="1" applyAlignment="1" applyProtection="1">
      <alignment horizontal="left"/>
      <protection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49" fontId="6" fillId="38" borderId="31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9" fontId="3" fillId="0" borderId="19" xfId="0" applyNumberFormat="1" applyFont="1" applyBorder="1" applyAlignment="1">
      <alignment horizontal="right" vertical="center"/>
    </xf>
    <xf numFmtId="0" fontId="9" fillId="38" borderId="18" xfId="0" applyFont="1" applyFill="1" applyBorder="1" applyAlignment="1" applyProtection="1">
      <alignment horizontal="center"/>
      <protection/>
    </xf>
    <xf numFmtId="0" fontId="9" fillId="38" borderId="16" xfId="0" applyFont="1" applyFill="1" applyBorder="1" applyAlignment="1" applyProtection="1">
      <alignment horizontal="center"/>
      <protection/>
    </xf>
    <xf numFmtId="0" fontId="6" fillId="38" borderId="12" xfId="0" applyFont="1" applyFill="1" applyBorder="1" applyAlignment="1" applyProtection="1">
      <alignment horizontal="center"/>
      <protection/>
    </xf>
    <xf numFmtId="0" fontId="6" fillId="38" borderId="14" xfId="0" applyFont="1" applyFill="1" applyBorder="1" applyAlignment="1" applyProtection="1">
      <alignment horizontal="center"/>
      <protection/>
    </xf>
    <xf numFmtId="49" fontId="6" fillId="38" borderId="39" xfId="0" applyNumberFormat="1" applyFont="1" applyFill="1" applyBorder="1" applyAlignment="1" applyProtection="1">
      <alignment vertical="center"/>
      <protection/>
    </xf>
    <xf numFmtId="49" fontId="6" fillId="0" borderId="33" xfId="0" applyNumberFormat="1" applyFont="1" applyBorder="1" applyAlignment="1">
      <alignment vertical="center"/>
    </xf>
    <xf numFmtId="49" fontId="6" fillId="0" borderId="38" xfId="0" applyNumberFormat="1" applyFont="1" applyBorder="1" applyAlignment="1">
      <alignment vertical="center"/>
    </xf>
    <xf numFmtId="49" fontId="6" fillId="38" borderId="55" xfId="0" applyNumberFormat="1" applyFont="1" applyFill="1" applyBorder="1" applyAlignment="1" applyProtection="1">
      <alignment vertical="center"/>
      <protection/>
    </xf>
    <xf numFmtId="49" fontId="6" fillId="0" borderId="19" xfId="0" applyNumberFormat="1" applyFont="1" applyBorder="1" applyAlignment="1">
      <alignment vertical="center"/>
    </xf>
    <xf numFmtId="49" fontId="6" fillId="0" borderId="57" xfId="0" applyNumberFormat="1" applyFont="1" applyBorder="1" applyAlignment="1">
      <alignment vertical="center"/>
    </xf>
    <xf numFmtId="0" fontId="6" fillId="38" borderId="12" xfId="0" applyFont="1" applyFill="1" applyBorder="1" applyAlignment="1" applyProtection="1">
      <alignment horizontal="center"/>
      <protection/>
    </xf>
    <xf numFmtId="0" fontId="6" fillId="38" borderId="13" xfId="0" applyFont="1" applyFill="1" applyBorder="1" applyAlignment="1" applyProtection="1">
      <alignment horizontal="center"/>
      <protection/>
    </xf>
    <xf numFmtId="0" fontId="6" fillId="38" borderId="14" xfId="0" applyFont="1" applyFill="1" applyBorder="1" applyAlignment="1" applyProtection="1">
      <alignment horizontal="center"/>
      <protection/>
    </xf>
    <xf numFmtId="0" fontId="6" fillId="38" borderId="3" xfId="0" applyFont="1" applyFill="1" applyBorder="1" applyAlignment="1" applyProtection="1">
      <alignment horizontal="center" vertical="center"/>
      <protection/>
    </xf>
    <xf numFmtId="0" fontId="6" fillId="38" borderId="0" xfId="0" applyFont="1" applyFill="1" applyBorder="1" applyAlignment="1" applyProtection="1">
      <alignment horizontal="center" vertical="center"/>
      <protection/>
    </xf>
    <xf numFmtId="0" fontId="6" fillId="38" borderId="15" xfId="0" applyFont="1" applyFill="1" applyBorder="1" applyAlignment="1" applyProtection="1">
      <alignment horizontal="center" vertical="center"/>
      <protection/>
    </xf>
    <xf numFmtId="0" fontId="6" fillId="38" borderId="60" xfId="0" applyFont="1" applyFill="1" applyBorder="1" applyAlignment="1" applyProtection="1">
      <alignment horizontal="center" vertical="center"/>
      <protection/>
    </xf>
    <xf numFmtId="0" fontId="6" fillId="38" borderId="61" xfId="0" applyFont="1" applyFill="1" applyBorder="1" applyAlignment="1" applyProtection="1">
      <alignment horizontal="center" vertical="center"/>
      <protection/>
    </xf>
    <xf numFmtId="0" fontId="6" fillId="38" borderId="66" xfId="0" applyFont="1" applyFill="1" applyBorder="1" applyAlignment="1" applyProtection="1">
      <alignment horizontal="center" vertical="center"/>
      <protection/>
    </xf>
    <xf numFmtId="0" fontId="6" fillId="38" borderId="55" xfId="0" applyFont="1" applyFill="1" applyBorder="1" applyAlignment="1" applyProtection="1">
      <alignment/>
      <protection/>
    </xf>
    <xf numFmtId="0" fontId="6" fillId="0" borderId="19" xfId="0" applyFont="1" applyBorder="1" applyAlignment="1">
      <alignment/>
    </xf>
    <xf numFmtId="49" fontId="2" fillId="34" borderId="0" xfId="0" applyNumberFormat="1" applyFont="1" applyFill="1" applyAlignment="1">
      <alignment horizontal="left" vertical="center" wrapText="1"/>
    </xf>
    <xf numFmtId="0" fontId="5" fillId="38" borderId="12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49" fontId="7" fillId="27" borderId="33" xfId="44" applyNumberFormat="1" applyFont="1" applyBorder="1">
      <alignment horizontal="left"/>
      <protection locked="0"/>
    </xf>
    <xf numFmtId="49" fontId="7" fillId="27" borderId="3" xfId="44" applyNumberFormat="1" applyFont="1" applyBorder="1">
      <alignment horizontal="left"/>
      <protection locked="0"/>
    </xf>
    <xf numFmtId="49" fontId="7" fillId="27" borderId="0" xfId="44" applyNumberFormat="1" applyBorder="1">
      <alignment horizontal="left"/>
      <protection locked="0"/>
    </xf>
    <xf numFmtId="49" fontId="7" fillId="27" borderId="15" xfId="44" applyNumberFormat="1" applyBorder="1">
      <alignment horizontal="left"/>
      <protection locked="0"/>
    </xf>
    <xf numFmtId="49" fontId="7" fillId="27" borderId="40" xfId="44" applyNumberFormat="1" applyFont="1" applyBorder="1">
      <alignment horizontal="left"/>
      <protection locked="0"/>
    </xf>
    <xf numFmtId="49" fontId="7" fillId="27" borderId="0" xfId="44" applyNumberFormat="1" applyFont="1">
      <alignment horizontal="left"/>
      <protection locked="0"/>
    </xf>
    <xf numFmtId="4" fontId="7" fillId="27" borderId="47" xfId="44" applyNumberFormat="1" applyBorder="1" applyAlignment="1">
      <alignment horizontal="right"/>
      <protection locked="0"/>
    </xf>
    <xf numFmtId="4" fontId="7" fillId="27" borderId="67" xfId="44" applyNumberFormat="1" applyBorder="1" applyAlignment="1">
      <alignment horizontal="right"/>
      <protection locked="0"/>
    </xf>
    <xf numFmtId="4" fontId="7" fillId="27" borderId="16" xfId="44" applyNumberFormat="1" applyBorder="1" applyAlignment="1">
      <alignment horizontal="right"/>
      <protection locked="0"/>
    </xf>
    <xf numFmtId="4" fontId="7" fillId="27" borderId="47" xfId="44" applyNumberFormat="1" applyFont="1" applyBorder="1" applyAlignment="1">
      <alignment horizontal="right"/>
      <protection locked="0"/>
    </xf>
    <xf numFmtId="4" fontId="7" fillId="27" borderId="19" xfId="44" applyNumberFormat="1" applyFont="1" applyBorder="1" applyAlignment="1">
      <alignment horizontal="right"/>
      <protection locked="0"/>
    </xf>
    <xf numFmtId="4" fontId="7" fillId="27" borderId="16" xfId="44" applyNumberFormat="1" applyFont="1" applyBorder="1" applyAlignment="1">
      <alignment horizontal="right"/>
      <protection locked="0"/>
    </xf>
    <xf numFmtId="49" fontId="7" fillId="27" borderId="43" xfId="44" applyNumberFormat="1" applyBorder="1" applyAlignment="1">
      <alignment horizontal="left"/>
      <protection locked="0"/>
    </xf>
    <xf numFmtId="49" fontId="7" fillId="27" borderId="31" xfId="44" applyNumberFormat="1" applyFont="1" applyBorder="1">
      <alignment horizontal="left"/>
      <protection locked="0"/>
    </xf>
    <xf numFmtId="14" fontId="7" fillId="27" borderId="4" xfId="46" applyNumberFormat="1" applyBorder="1" applyAlignment="1">
      <alignment horizontal="center"/>
      <protection locked="0"/>
    </xf>
    <xf numFmtId="14" fontId="7" fillId="27" borderId="68" xfId="46" applyNumberFormat="1" applyBorder="1" applyAlignment="1">
      <alignment horizontal="center"/>
      <protection locked="0"/>
    </xf>
    <xf numFmtId="14" fontId="7" fillId="27" borderId="69" xfId="46" applyNumberFormat="1" applyBorder="1" applyAlignment="1">
      <alignment horizontal="center"/>
      <protection locked="0"/>
    </xf>
    <xf numFmtId="0" fontId="0" fillId="0" borderId="48" xfId="0" applyFont="1" applyBorder="1" applyAlignment="1" applyProtection="1">
      <alignment/>
      <protection/>
    </xf>
    <xf numFmtId="0" fontId="0" fillId="0" borderId="20" xfId="0" applyBorder="1" applyAlignment="1">
      <alignment/>
    </xf>
    <xf numFmtId="14" fontId="7" fillId="27" borderId="4" xfId="46" applyNumberFormat="1" applyFont="1" applyBorder="1" applyAlignment="1">
      <alignment horizontal="center"/>
      <protection locked="0"/>
    </xf>
    <xf numFmtId="14" fontId="7" fillId="27" borderId="68" xfId="46" applyNumberFormat="1" applyFont="1" applyBorder="1" applyAlignment="1">
      <alignment horizontal="center"/>
      <protection locked="0"/>
    </xf>
    <xf numFmtId="14" fontId="7" fillId="27" borderId="69" xfId="46" applyNumberFormat="1" applyFont="1" applyBorder="1" applyAlignment="1">
      <alignment horizontal="center"/>
      <protection locked="0"/>
    </xf>
    <xf numFmtId="49" fontId="7" fillId="27" borderId="24" xfId="46" applyNumberFormat="1" applyFont="1" applyBorder="1">
      <alignment horizontal="left"/>
      <protection locked="0"/>
    </xf>
    <xf numFmtId="49" fontId="7" fillId="27" borderId="21" xfId="46" applyNumberFormat="1" applyBorder="1">
      <alignment horizontal="left"/>
      <protection locked="0"/>
    </xf>
    <xf numFmtId="49" fontId="7" fillId="27" borderId="25" xfId="46" applyNumberFormat="1" applyBorder="1">
      <alignment horizontal="left"/>
      <protection locked="0"/>
    </xf>
    <xf numFmtId="49" fontId="7" fillId="27" borderId="0" xfId="46" applyNumberFormat="1" applyFont="1" applyBorder="1">
      <alignment horizontal="left"/>
      <protection locked="0"/>
    </xf>
    <xf numFmtId="49" fontId="7" fillId="27" borderId="0" xfId="46" applyNumberFormat="1" applyBorder="1">
      <alignment horizontal="left"/>
      <protection locked="0"/>
    </xf>
    <xf numFmtId="49" fontId="7" fillId="27" borderId="40" xfId="46" applyNumberFormat="1" applyFont="1" applyBorder="1">
      <alignment horizontal="left"/>
      <protection locked="0"/>
    </xf>
    <xf numFmtId="49" fontId="7" fillId="27" borderId="33" xfId="46" applyNumberFormat="1" applyBorder="1">
      <alignment horizontal="left"/>
      <protection locked="0"/>
    </xf>
    <xf numFmtId="49" fontId="7" fillId="27" borderId="43" xfId="46" applyNumberFormat="1" applyBorder="1">
      <alignment horizontal="left"/>
      <protection locked="0"/>
    </xf>
    <xf numFmtId="49" fontId="6" fillId="38" borderId="55" xfId="0" applyNumberFormat="1" applyFont="1" applyFill="1" applyBorder="1" applyAlignment="1" applyProtection="1">
      <alignment horizontal="left" vertical="center"/>
      <protection/>
    </xf>
    <xf numFmtId="49" fontId="6" fillId="38" borderId="19" xfId="0" applyNumberFormat="1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/>
    </xf>
    <xf numFmtId="0" fontId="9" fillId="0" borderId="13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6" fillId="38" borderId="0" xfId="0" applyFont="1" applyFill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49" fontId="7" fillId="27" borderId="19" xfId="44" applyNumberFormat="1" applyFont="1" applyBorder="1">
      <alignment horizontal="left"/>
      <protection locked="0"/>
    </xf>
    <xf numFmtId="49" fontId="7" fillId="27" borderId="16" xfId="44" applyNumberFormat="1" applyBorder="1">
      <alignment horizontal="left"/>
      <protection locked="0"/>
    </xf>
    <xf numFmtId="49" fontId="6" fillId="38" borderId="57" xfId="0" applyNumberFormat="1" applyFont="1" applyFill="1" applyBorder="1" applyAlignment="1" applyProtection="1">
      <alignment horizontal="left" vertical="center"/>
      <protection/>
    </xf>
    <xf numFmtId="0" fontId="0" fillId="0" borderId="57" xfId="0" applyBorder="1" applyAlignment="1">
      <alignment/>
    </xf>
    <xf numFmtId="49" fontId="7" fillId="27" borderId="18" xfId="46" applyNumberFormat="1" applyFont="1" applyBorder="1">
      <alignment horizontal="left"/>
      <protection locked="0"/>
    </xf>
    <xf numFmtId="49" fontId="7" fillId="27" borderId="19" xfId="46" applyNumberFormat="1" applyBorder="1">
      <alignment horizontal="left"/>
      <protection locked="0"/>
    </xf>
    <xf numFmtId="49" fontId="7" fillId="27" borderId="16" xfId="46" applyNumberFormat="1" applyBorder="1">
      <alignment horizontal="left"/>
      <protection locked="0"/>
    </xf>
    <xf numFmtId="49" fontId="6" fillId="38" borderId="39" xfId="0" applyNumberFormat="1" applyFont="1" applyFill="1" applyBorder="1" applyAlignment="1" applyProtection="1">
      <alignment horizontal="left" vertical="center"/>
      <protection/>
    </xf>
    <xf numFmtId="49" fontId="0" fillId="0" borderId="33" xfId="0" applyNumberForma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24" xfId="0" applyFont="1" applyBorder="1" applyAlignment="1" applyProtection="1">
      <alignment/>
      <protection/>
    </xf>
    <xf numFmtId="0" fontId="9" fillId="0" borderId="21" xfId="0" applyFont="1" applyBorder="1" applyAlignment="1">
      <alignment/>
    </xf>
    <xf numFmtId="0" fontId="9" fillId="0" borderId="25" xfId="0" applyFont="1" applyBorder="1" applyAlignment="1">
      <alignment/>
    </xf>
    <xf numFmtId="49" fontId="6" fillId="38" borderId="31" xfId="0" applyNumberFormat="1" applyFont="1" applyFill="1" applyBorder="1" applyAlignment="1" applyProtection="1">
      <alignment horizontal="left" vertical="center"/>
      <protection/>
    </xf>
    <xf numFmtId="49" fontId="6" fillId="38" borderId="42" xfId="0" applyNumberFormat="1" applyFont="1" applyFill="1" applyBorder="1" applyAlignment="1" applyProtection="1">
      <alignment horizontal="left" vertical="center"/>
      <protection/>
    </xf>
    <xf numFmtId="49" fontId="6" fillId="38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57" xfId="0" applyNumberFormat="1" applyFont="1" applyBorder="1" applyAlignment="1">
      <alignment horizontal="left" vertical="center"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Fill="1" applyBorder="1" applyAlignment="1">
      <alignment horizontal="center"/>
    </xf>
    <xf numFmtId="14" fontId="7" fillId="27" borderId="31" xfId="44" applyNumberFormat="1" applyFont="1" applyBorder="1" applyAlignment="1">
      <alignment horizontal="center"/>
      <protection locked="0"/>
    </xf>
    <xf numFmtId="14" fontId="7" fillId="27" borderId="0" xfId="44" applyNumberFormat="1" applyFont="1" applyBorder="1" applyAlignment="1">
      <alignment horizontal="center"/>
      <protection locked="0"/>
    </xf>
    <xf numFmtId="14" fontId="7" fillId="27" borderId="0" xfId="44" applyNumberFormat="1" applyBorder="1" applyAlignment="1">
      <alignment horizontal="center"/>
      <protection locked="0"/>
    </xf>
    <xf numFmtId="14" fontId="7" fillId="27" borderId="42" xfId="44" applyNumberFormat="1" applyBorder="1" applyAlignment="1">
      <alignment horizontal="center"/>
      <protection locked="0"/>
    </xf>
    <xf numFmtId="0" fontId="6" fillId="38" borderId="3" xfId="0" applyFont="1" applyFill="1" applyBorder="1" applyAlignment="1" applyProtection="1">
      <alignment horizontal="center" vertical="center"/>
      <protection/>
    </xf>
    <xf numFmtId="0" fontId="6" fillId="38" borderId="0" xfId="0" applyFont="1" applyFill="1" applyBorder="1" applyAlignment="1" applyProtection="1">
      <alignment horizontal="center" vertical="center"/>
      <protection/>
    </xf>
    <xf numFmtId="0" fontId="6" fillId="38" borderId="15" xfId="0" applyFont="1" applyFill="1" applyBorder="1" applyAlignment="1" applyProtection="1">
      <alignment horizontal="center" vertical="center"/>
      <protection/>
    </xf>
    <xf numFmtId="14" fontId="7" fillId="27" borderId="33" xfId="44" applyNumberFormat="1" applyBorder="1" applyAlignment="1">
      <alignment horizontal="center"/>
      <protection locked="0"/>
    </xf>
    <xf numFmtId="0" fontId="6" fillId="38" borderId="13" xfId="0" applyFont="1" applyFill="1" applyBorder="1" applyAlignment="1" applyProtection="1">
      <alignment horizontal="left"/>
      <protection/>
    </xf>
    <xf numFmtId="0" fontId="6" fillId="38" borderId="0" xfId="0" applyFont="1" applyFill="1" applyBorder="1" applyAlignment="1" applyProtection="1">
      <alignment horizontal="left"/>
      <protection/>
    </xf>
    <xf numFmtId="185" fontId="7" fillId="27" borderId="33" xfId="44" applyNumberFormat="1" applyFont="1" applyBorder="1" applyAlignment="1">
      <alignment horizontal="right"/>
      <protection locked="0"/>
    </xf>
    <xf numFmtId="185" fontId="7" fillId="27" borderId="43" xfId="44" applyNumberFormat="1" applyFont="1" applyBorder="1" applyAlignment="1">
      <alignment horizontal="right"/>
      <protection locked="0"/>
    </xf>
    <xf numFmtId="0" fontId="6" fillId="38" borderId="0" xfId="0" applyFont="1" applyFill="1" applyBorder="1" applyAlignment="1" applyProtection="1">
      <alignment horizontal="center"/>
      <protection/>
    </xf>
    <xf numFmtId="49" fontId="9" fillId="38" borderId="0" xfId="0" applyNumberFormat="1" applyFont="1" applyFill="1" applyBorder="1" applyAlignment="1" applyProtection="1">
      <alignment horizontal="left"/>
      <protection/>
    </xf>
    <xf numFmtId="49" fontId="9" fillId="38" borderId="0" xfId="0" applyNumberFormat="1" applyFont="1" applyFill="1" applyAlignment="1">
      <alignment horizontal="left"/>
    </xf>
    <xf numFmtId="49" fontId="9" fillId="38" borderId="15" xfId="0" applyNumberFormat="1" applyFont="1" applyFill="1" applyBorder="1" applyAlignment="1">
      <alignment horizontal="left"/>
    </xf>
    <xf numFmtId="0" fontId="4" fillId="38" borderId="12" xfId="0" applyFont="1" applyFill="1" applyBorder="1" applyAlignment="1" applyProtection="1">
      <alignment horizontal="center" vertical="center"/>
      <protection/>
    </xf>
    <xf numFmtId="0" fontId="4" fillId="38" borderId="13" xfId="0" applyFont="1" applyFill="1" applyBorder="1" applyAlignment="1" applyProtection="1">
      <alignment horizontal="center" vertical="center"/>
      <protection/>
    </xf>
    <xf numFmtId="0" fontId="4" fillId="38" borderId="14" xfId="0" applyFont="1" applyFill="1" applyBorder="1" applyAlignment="1" applyProtection="1">
      <alignment horizontal="center" vertical="center"/>
      <protection/>
    </xf>
    <xf numFmtId="49" fontId="7" fillId="27" borderId="43" xfId="44" applyNumberFormat="1" applyFont="1" applyBorder="1" applyAlignment="1">
      <alignment horizontal="left"/>
      <protection locked="0"/>
    </xf>
    <xf numFmtId="3" fontId="7" fillId="27" borderId="39" xfId="44" applyNumberFormat="1" applyFont="1" applyBorder="1" applyAlignment="1" applyProtection="1">
      <alignment horizontal="right"/>
      <protection locked="0"/>
    </xf>
    <xf numFmtId="3" fontId="7" fillId="27" borderId="33" xfId="44" applyNumberFormat="1" applyFont="1" applyBorder="1" applyAlignment="1" applyProtection="1">
      <alignment horizontal="right"/>
      <protection locked="0"/>
    </xf>
    <xf numFmtId="3" fontId="7" fillId="27" borderId="38" xfId="44" applyNumberFormat="1" applyFont="1" applyBorder="1" applyAlignment="1" applyProtection="1">
      <alignment horizontal="right"/>
      <protection locked="0"/>
    </xf>
    <xf numFmtId="49" fontId="6" fillId="38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0" fontId="6" fillId="0" borderId="19" xfId="0" applyFont="1" applyBorder="1" applyAlignment="1" quotePrefix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7" fillId="27" borderId="33" xfId="44" applyNumberFormat="1" applyFont="1" applyBorder="1" applyAlignment="1">
      <alignment horizontal="center"/>
      <protection locked="0"/>
    </xf>
    <xf numFmtId="49" fontId="7" fillId="27" borderId="58" xfId="44" applyNumberFormat="1" applyFont="1" applyBorder="1" applyAlignment="1">
      <alignment horizontal="center" vertical="center"/>
      <protection locked="0"/>
    </xf>
    <xf numFmtId="49" fontId="7" fillId="27" borderId="70" xfId="44" applyNumberFormat="1" applyFont="1" applyBorder="1" applyAlignment="1">
      <alignment horizontal="center" vertical="center"/>
      <protection locked="0"/>
    </xf>
    <xf numFmtId="49" fontId="6" fillId="38" borderId="15" xfId="0" applyNumberFormat="1" applyFont="1" applyFill="1" applyBorder="1" applyAlignment="1" applyProtection="1">
      <alignment horizontal="left" vertical="center"/>
      <protection/>
    </xf>
    <xf numFmtId="49" fontId="7" fillId="27" borderId="71" xfId="44" applyNumberFormat="1" applyFont="1" applyBorder="1" applyAlignment="1">
      <alignment horizontal="center" vertical="center"/>
      <protection locked="0"/>
    </xf>
    <xf numFmtId="49" fontId="6" fillId="0" borderId="33" xfId="0" applyNumberFormat="1" applyFont="1" applyBorder="1" applyAlignment="1">
      <alignment horizontal="left" vertical="center"/>
    </xf>
    <xf numFmtId="49" fontId="6" fillId="0" borderId="43" xfId="0" applyNumberFormat="1" applyFont="1" applyBorder="1" applyAlignment="1">
      <alignment horizontal="left" vertical="center"/>
    </xf>
    <xf numFmtId="49" fontId="6" fillId="38" borderId="39" xfId="0" applyNumberFormat="1" applyFont="1" applyFill="1" applyBorder="1" applyAlignment="1">
      <alignment horizontal="left" vertical="center"/>
    </xf>
    <xf numFmtId="49" fontId="6" fillId="0" borderId="38" xfId="0" applyNumberFormat="1" applyFont="1" applyBorder="1" applyAlignment="1">
      <alignment horizontal="left" vertical="center"/>
    </xf>
    <xf numFmtId="49" fontId="6" fillId="38" borderId="3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6" fillId="38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0" fillId="0" borderId="33" xfId="0" applyBorder="1" applyAlignment="1">
      <alignment wrapText="1"/>
    </xf>
    <xf numFmtId="49" fontId="6" fillId="38" borderId="31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6" xfId="0" applyBorder="1" applyAlignment="1">
      <alignment vertical="top"/>
    </xf>
    <xf numFmtId="0" fontId="5" fillId="38" borderId="12" xfId="0" applyFont="1" applyFill="1" applyBorder="1" applyAlignment="1" applyProtection="1">
      <alignment horizontal="left"/>
      <protection/>
    </xf>
    <xf numFmtId="0" fontId="5" fillId="38" borderId="13" xfId="0" applyFont="1" applyFill="1" applyBorder="1" applyAlignment="1" applyProtection="1">
      <alignment horizontal="left"/>
      <protection/>
    </xf>
    <xf numFmtId="0" fontId="5" fillId="38" borderId="3" xfId="0" applyFont="1" applyFill="1" applyBorder="1" applyAlignment="1" applyProtection="1">
      <alignment horizontal="left"/>
      <protection/>
    </xf>
    <xf numFmtId="0" fontId="5" fillId="38" borderId="0" xfId="0" applyFont="1" applyFill="1" applyBorder="1" applyAlignment="1" applyProtection="1">
      <alignment horizontal="left"/>
      <protection/>
    </xf>
    <xf numFmtId="49" fontId="7" fillId="34" borderId="44" xfId="0" applyNumberFormat="1" applyFont="1" applyFill="1" applyBorder="1" applyAlignment="1" applyProtection="1">
      <alignment horizontal="center" vertical="center"/>
      <protection locked="0"/>
    </xf>
    <xf numFmtId="49" fontId="7" fillId="34" borderId="45" xfId="0" applyNumberFormat="1" applyFont="1" applyFill="1" applyBorder="1" applyAlignment="1" applyProtection="1">
      <alignment horizontal="center" vertical="center"/>
      <protection locked="0"/>
    </xf>
    <xf numFmtId="49" fontId="7" fillId="34" borderId="17" xfId="0" applyNumberFormat="1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>
      <alignment horizontal="center" vertical="center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ingabe2" xfId="45"/>
    <cellStyle name="Eingabe3" xfId="46"/>
    <cellStyle name="Ergebnis" xfId="47"/>
    <cellStyle name="Erklärender Text" xfId="48"/>
    <cellStyle name="Gut" xfId="49"/>
    <cellStyle name="Hyperlink" xfId="50"/>
    <cellStyle name="Neutral" xfId="51"/>
    <cellStyle name="Notiz" xfId="52"/>
    <cellStyle name="Percent" xfId="53"/>
    <cellStyle name="Schlecht" xfId="54"/>
    <cellStyle name="Standard_Eintragung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581025</xdr:colOff>
      <xdr:row>3</xdr:row>
      <xdr:rowOff>0</xdr:rowOff>
    </xdr:from>
    <xdr:ext cx="1114425" cy="295275"/>
    <xdr:sp textlink="ToolInfo">
      <xdr:nvSpPr>
        <xdr:cNvPr id="1" name="Text Box 21"/>
        <xdr:cNvSpPr txBox="1">
          <a:spLocks noChangeArrowheads="1"/>
        </xdr:cNvSpPr>
      </xdr:nvSpPr>
      <xdr:spPr>
        <a:xfrm flipV="1">
          <a:off x="3752850" y="447675"/>
          <a:ext cx="11144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fld id="{5f260da0-f390-4f80-85c7-da68624f4851}" type="TxLink"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Neuanlage eines Mandats V.3.9 (28.08.2009)</a:t>
          </a:fld>
        </a:p>
      </xdr:txBody>
    </xdr:sp>
    <xdr:clientData fPrintsWithSheet="0"/>
  </xdr:oneCellAnchor>
  <xdr:oneCellAnchor>
    <xdr:from>
      <xdr:col>1</xdr:col>
      <xdr:colOff>161925</xdr:colOff>
      <xdr:row>54</xdr:row>
      <xdr:rowOff>19050</xdr:rowOff>
    </xdr:from>
    <xdr:ext cx="200025" cy="3152775"/>
    <xdr:grpSp>
      <xdr:nvGrpSpPr>
        <xdr:cNvPr id="2" name="Group 27"/>
        <xdr:cNvGrpSpPr>
          <a:grpSpLocks/>
        </xdr:cNvGrpSpPr>
      </xdr:nvGrpSpPr>
      <xdr:grpSpPr>
        <a:xfrm>
          <a:off x="219075" y="7848600"/>
          <a:ext cx="200025" cy="3152775"/>
          <a:chOff x="17" y="772"/>
          <a:chExt cx="23" cy="330"/>
        </a:xfrm>
        <a:solidFill>
          <a:srgbClr val="FFFFFF"/>
        </a:solidFill>
      </xdr:grpSpPr>
      <xdr:sp>
        <xdr:nvSpPr>
          <xdr:cNvPr id="3" name="Text 51"/>
          <xdr:cNvSpPr txBox="1">
            <a:spLocks noChangeArrowheads="1"/>
          </xdr:cNvSpPr>
        </xdr:nvSpPr>
        <xdr:spPr>
          <a:xfrm>
            <a:off x="17" y="772"/>
            <a:ext cx="14" cy="31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8288" tIns="0" rIns="18288" bIns="18288" anchor="b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Dieses Formular ist mit einem Programm der DATEV eG erstellt. Das Programm erzeugt</a:t>
            </a:r>
          </a:p>
        </xdr:txBody>
      </xdr:sp>
      <xdr:pic>
        <xdr:nvPicPr>
          <xdr:cNvPr id="4" name="Bild 5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1085"/>
            <a:ext cx="17" cy="17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5" name="Text 53"/>
          <xdr:cNvSpPr txBox="1">
            <a:spLocks noChangeArrowheads="1"/>
          </xdr:cNvSpPr>
        </xdr:nvSpPr>
        <xdr:spPr>
          <a:xfrm>
            <a:off x="27" y="804"/>
            <a:ext cx="13" cy="27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8288" tIns="0" rIns="18288" bIns="18288" anchor="b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bei bestimmungsgemäßer Anwendung den Wortlaut des amtlichen Vordrucks.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30</xdr:row>
      <xdr:rowOff>0</xdr:rowOff>
    </xdr:from>
    <xdr:to>
      <xdr:col>17</xdr:col>
      <xdr:colOff>28575</xdr:colOff>
      <xdr:row>30</xdr:row>
      <xdr:rowOff>142875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4086225" y="48196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16</xdr:col>
      <xdr:colOff>209550</xdr:colOff>
      <xdr:row>32</xdr:row>
      <xdr:rowOff>0</xdr:rowOff>
    </xdr:from>
    <xdr:to>
      <xdr:col>17</xdr:col>
      <xdr:colOff>76200</xdr:colOff>
      <xdr:row>33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4086225" y="51435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19</xdr:col>
      <xdr:colOff>0</xdr:colOff>
      <xdr:row>9</xdr:row>
      <xdr:rowOff>114300</xdr:rowOff>
    </xdr:from>
    <xdr:to>
      <xdr:col>22</xdr:col>
      <xdr:colOff>838200</xdr:colOff>
      <xdr:row>11</xdr:row>
      <xdr:rowOff>123825</xdr:rowOff>
    </xdr:to>
    <xdr:sp>
      <xdr:nvSpPr>
        <xdr:cNvPr id="3" name="Rectangle 17"/>
        <xdr:cNvSpPr>
          <a:spLocks/>
        </xdr:cNvSpPr>
      </xdr:nvSpPr>
      <xdr:spPr>
        <a:xfrm>
          <a:off x="5172075" y="1533525"/>
          <a:ext cx="17335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Gesellschaftsvertrag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Eröffnungsbilanz beifügen!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43</xdr:row>
      <xdr:rowOff>47625</xdr:rowOff>
    </xdr:from>
    <xdr:to>
      <xdr:col>8</xdr:col>
      <xdr:colOff>361950</xdr:colOff>
      <xdr:row>44</xdr:row>
      <xdr:rowOff>9525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876300" y="6991350"/>
          <a:ext cx="1609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(Bitte Gewinnabführungsvertrag beifügen)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18</xdr:row>
      <xdr:rowOff>38100</xdr:rowOff>
    </xdr:from>
    <xdr:to>
      <xdr:col>21</xdr:col>
      <xdr:colOff>257175</xdr:colOff>
      <xdr:row>20</xdr:row>
      <xdr:rowOff>0</xdr:rowOff>
    </xdr:to>
    <xdr:sp>
      <xdr:nvSpPr>
        <xdr:cNvPr id="1" name="Text Box 33"/>
        <xdr:cNvSpPr txBox="1">
          <a:spLocks noChangeArrowheads="1"/>
        </xdr:cNvSpPr>
      </xdr:nvSpPr>
      <xdr:spPr>
        <a:xfrm>
          <a:off x="2847975" y="2552700"/>
          <a:ext cx="714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 800 €</a:t>
          </a:r>
        </a:p>
      </xdr:txBody>
    </xdr:sp>
    <xdr:clientData/>
  </xdr:twoCellAnchor>
  <xdr:twoCellAnchor>
    <xdr:from>
      <xdr:col>18</xdr:col>
      <xdr:colOff>38100</xdr:colOff>
      <xdr:row>20</xdr:row>
      <xdr:rowOff>0</xdr:rowOff>
    </xdr:from>
    <xdr:to>
      <xdr:col>23</xdr:col>
      <xdr:colOff>152400</xdr:colOff>
      <xdr:row>22</xdr:row>
      <xdr:rowOff>9525</xdr:rowOff>
    </xdr:to>
    <xdr:sp>
      <xdr:nvSpPr>
        <xdr:cNvPr id="2" name="Text Box 34"/>
        <xdr:cNvSpPr txBox="1">
          <a:spLocks noChangeArrowheads="1"/>
        </xdr:cNvSpPr>
      </xdr:nvSpPr>
      <xdr:spPr>
        <a:xfrm>
          <a:off x="2847975" y="2695575"/>
          <a:ext cx="106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(Lohnsteuer-Anmeldung ist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jährlich abzugeben)</a:t>
          </a:r>
        </a:p>
      </xdr:txBody>
    </xdr:sp>
    <xdr:clientData/>
  </xdr:twoCellAnchor>
  <xdr:twoCellAnchor>
    <xdr:from>
      <xdr:col>25</xdr:col>
      <xdr:colOff>57150</xdr:colOff>
      <xdr:row>18</xdr:row>
      <xdr:rowOff>38100</xdr:rowOff>
    </xdr:from>
    <xdr:to>
      <xdr:col>26</xdr:col>
      <xdr:colOff>85725</xdr:colOff>
      <xdr:row>20</xdr:row>
      <xdr:rowOff>0</xdr:rowOff>
    </xdr:to>
    <xdr:sp>
      <xdr:nvSpPr>
        <xdr:cNvPr id="3" name="Text Box 35"/>
        <xdr:cNvSpPr txBox="1">
          <a:spLocks noChangeArrowheads="1"/>
        </xdr:cNvSpPr>
      </xdr:nvSpPr>
      <xdr:spPr>
        <a:xfrm>
          <a:off x="4295775" y="2552700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 3000 €</a:t>
          </a:r>
        </a:p>
      </xdr:txBody>
    </xdr:sp>
    <xdr:clientData/>
  </xdr:twoCellAnchor>
  <xdr:twoCellAnchor>
    <xdr:from>
      <xdr:col>30</xdr:col>
      <xdr:colOff>47625</xdr:colOff>
      <xdr:row>18</xdr:row>
      <xdr:rowOff>38100</xdr:rowOff>
    </xdr:from>
    <xdr:to>
      <xdr:col>34</xdr:col>
      <xdr:colOff>38100</xdr:colOff>
      <xdr:row>19</xdr:row>
      <xdr:rowOff>104775</xdr:rowOff>
    </xdr:to>
    <xdr:sp>
      <xdr:nvSpPr>
        <xdr:cNvPr id="4" name="Text Box 36"/>
        <xdr:cNvSpPr txBox="1">
          <a:spLocks noChangeArrowheads="1"/>
        </xdr:cNvSpPr>
      </xdr:nvSpPr>
      <xdr:spPr>
        <a:xfrm>
          <a:off x="5715000" y="2552700"/>
          <a:ext cx="1190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mehr als 3000 €</a:t>
          </a:r>
        </a:p>
      </xdr:txBody>
    </xdr:sp>
    <xdr:clientData/>
  </xdr:twoCellAnchor>
  <xdr:twoCellAnchor>
    <xdr:from>
      <xdr:col>25</xdr:col>
      <xdr:colOff>66675</xdr:colOff>
      <xdr:row>20</xdr:row>
      <xdr:rowOff>0</xdr:rowOff>
    </xdr:from>
    <xdr:to>
      <xdr:col>27</xdr:col>
      <xdr:colOff>295275</xdr:colOff>
      <xdr:row>22</xdr:row>
      <xdr:rowOff>0</xdr:rowOff>
    </xdr:to>
    <xdr:sp>
      <xdr:nvSpPr>
        <xdr:cNvPr id="5" name="Text Box 37"/>
        <xdr:cNvSpPr txBox="1">
          <a:spLocks noChangeArrowheads="1"/>
        </xdr:cNvSpPr>
      </xdr:nvSpPr>
      <xdr:spPr>
        <a:xfrm>
          <a:off x="4305300" y="2695575"/>
          <a:ext cx="971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(Lohnsteuer-Anmeldung ist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vierteljährlich abzugeben)</a:t>
          </a:r>
        </a:p>
      </xdr:txBody>
    </xdr:sp>
    <xdr:clientData/>
  </xdr:twoCellAnchor>
  <xdr:twoCellAnchor>
    <xdr:from>
      <xdr:col>30</xdr:col>
      <xdr:colOff>57150</xdr:colOff>
      <xdr:row>20</xdr:row>
      <xdr:rowOff>9525</xdr:rowOff>
    </xdr:from>
    <xdr:to>
      <xdr:col>32</xdr:col>
      <xdr:colOff>28575</xdr:colOff>
      <xdr:row>22</xdr:row>
      <xdr:rowOff>19050</xdr:rowOff>
    </xdr:to>
    <xdr:sp>
      <xdr:nvSpPr>
        <xdr:cNvPr id="6" name="Text Box 38"/>
        <xdr:cNvSpPr txBox="1">
          <a:spLocks noChangeArrowheads="1"/>
        </xdr:cNvSpPr>
      </xdr:nvSpPr>
      <xdr:spPr>
        <a:xfrm>
          <a:off x="5724525" y="2705100"/>
          <a:ext cx="1000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(Lohnsteuer-Anmeldung ist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monatlich abzugeben)</a:t>
          </a:r>
        </a:p>
      </xdr:txBody>
    </xdr:sp>
    <xdr:clientData/>
  </xdr:twoCellAnchor>
  <xdr:twoCellAnchor>
    <xdr:from>
      <xdr:col>32</xdr:col>
      <xdr:colOff>85725</xdr:colOff>
      <xdr:row>31</xdr:row>
      <xdr:rowOff>0</xdr:rowOff>
    </xdr:from>
    <xdr:to>
      <xdr:col>32</xdr:col>
      <xdr:colOff>85725</xdr:colOff>
      <xdr:row>31</xdr:row>
      <xdr:rowOff>142875</xdr:rowOff>
    </xdr:to>
    <xdr:sp>
      <xdr:nvSpPr>
        <xdr:cNvPr id="7" name="Text Box 47"/>
        <xdr:cNvSpPr txBox="1">
          <a:spLocks noChangeArrowheads="1"/>
        </xdr:cNvSpPr>
      </xdr:nvSpPr>
      <xdr:spPr>
        <a:xfrm>
          <a:off x="6781800" y="39052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33</xdr:col>
      <xdr:colOff>38100</xdr:colOff>
      <xdr:row>31</xdr:row>
      <xdr:rowOff>0</xdr:rowOff>
    </xdr:from>
    <xdr:to>
      <xdr:col>35</xdr:col>
      <xdr:colOff>28575</xdr:colOff>
      <xdr:row>31</xdr:row>
      <xdr:rowOff>142875</xdr:rowOff>
    </xdr:to>
    <xdr:sp>
      <xdr:nvSpPr>
        <xdr:cNvPr id="8" name="Text Box 51"/>
        <xdr:cNvSpPr txBox="1">
          <a:spLocks noChangeArrowheads="1"/>
        </xdr:cNvSpPr>
      </xdr:nvSpPr>
      <xdr:spPr>
        <a:xfrm>
          <a:off x="6819900" y="39052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 editAs="absolute">
    <xdr:from>
      <xdr:col>10</xdr:col>
      <xdr:colOff>19050</xdr:colOff>
      <xdr:row>35</xdr:row>
      <xdr:rowOff>28575</xdr:rowOff>
    </xdr:from>
    <xdr:to>
      <xdr:col>17</xdr:col>
      <xdr:colOff>0</xdr:colOff>
      <xdr:row>36</xdr:row>
      <xdr:rowOff>47625</xdr:rowOff>
    </xdr:to>
    <xdr:sp>
      <xdr:nvSpPr>
        <xdr:cNvPr id="9" name="Text Box 59"/>
        <xdr:cNvSpPr txBox="1">
          <a:spLocks noChangeArrowheads="1"/>
        </xdr:cNvSpPr>
      </xdr:nvSpPr>
      <xdr:spPr>
        <a:xfrm>
          <a:off x="1114425" y="4467225"/>
          <a:ext cx="1581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Besteuerung als Kleinunternehmer</a:t>
          </a:r>
        </a:p>
      </xdr:txBody>
    </xdr:sp>
    <xdr:clientData/>
  </xdr:twoCellAnchor>
  <xdr:twoCellAnchor editAs="absolute">
    <xdr:from>
      <xdr:col>19</xdr:col>
      <xdr:colOff>57150</xdr:colOff>
      <xdr:row>35</xdr:row>
      <xdr:rowOff>38100</xdr:rowOff>
    </xdr:from>
    <xdr:to>
      <xdr:col>31</xdr:col>
      <xdr:colOff>400050</xdr:colOff>
      <xdr:row>36</xdr:row>
      <xdr:rowOff>57150</xdr:rowOff>
    </xdr:to>
    <xdr:sp>
      <xdr:nvSpPr>
        <xdr:cNvPr id="10" name="Text Box 60"/>
        <xdr:cNvSpPr txBox="1">
          <a:spLocks noChangeArrowheads="1"/>
        </xdr:cNvSpPr>
      </xdr:nvSpPr>
      <xdr:spPr>
        <a:xfrm>
          <a:off x="2905125" y="4476750"/>
          <a:ext cx="3676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Verzicht auf die Anwendung des § 19 Abs. 1 UStG und Besteuerung nach denr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G95"/>
  <sheetViews>
    <sheetView showGridLines="0" showRowColHeaders="0" tabSelected="1" zoomScalePageLayoutView="0" workbookViewId="0" topLeftCell="A1">
      <pane ySplit="1" topLeftCell="A57" activePane="bottomLeft" state="frozen"/>
      <selection pane="topLeft" activeCell="G9" sqref="G9:K9"/>
      <selection pane="bottomLeft" activeCell="N74" sqref="N74:V74"/>
    </sheetView>
  </sheetViews>
  <sheetFormatPr defaultColWidth="0" defaultRowHeight="12.75" zeroHeight="1"/>
  <cols>
    <col min="1" max="1" width="0.85546875" style="3" customWidth="1"/>
    <col min="2" max="2" width="5.7109375" style="3" customWidth="1"/>
    <col min="3" max="3" width="4.00390625" style="3" customWidth="1"/>
    <col min="4" max="4" width="2.28125" style="3" customWidth="1"/>
    <col min="5" max="5" width="4.421875" style="3" customWidth="1"/>
    <col min="6" max="6" width="2.28125" style="3" customWidth="1"/>
    <col min="7" max="7" width="4.28125" style="3" customWidth="1"/>
    <col min="8" max="8" width="6.8515625" style="3" customWidth="1"/>
    <col min="9" max="9" width="7.00390625" style="3" customWidth="1"/>
    <col min="10" max="10" width="3.7109375" style="3" customWidth="1"/>
    <col min="11" max="11" width="1.28515625" style="3" customWidth="1"/>
    <col min="12" max="12" width="4.8515625" style="3" customWidth="1"/>
    <col min="13" max="13" width="9.140625" style="3" customWidth="1"/>
    <col min="14" max="14" width="4.8515625" style="3" customWidth="1"/>
    <col min="15" max="15" width="6.28125" style="3" customWidth="1"/>
    <col min="16" max="16" width="4.28125" style="3" customWidth="1"/>
    <col min="17" max="17" width="2.00390625" style="3" customWidth="1"/>
    <col min="18" max="18" width="3.421875" style="3" customWidth="1"/>
    <col min="19" max="19" width="7.00390625" style="3" customWidth="1"/>
    <col min="20" max="20" width="6.28125" style="3" customWidth="1"/>
    <col min="21" max="21" width="10.00390625" style="3" customWidth="1"/>
    <col min="22" max="22" width="3.28125" style="3" customWidth="1"/>
    <col min="23" max="23" width="5.7109375" style="3" customWidth="1"/>
    <col min="24" max="24" width="0.85546875" style="3" customWidth="1"/>
    <col min="25" max="25" width="3.7109375" style="3" hidden="1" customWidth="1"/>
    <col min="26" max="16384" width="11.421875" style="3" hidden="1" customWidth="1"/>
  </cols>
  <sheetData>
    <row r="1" spans="1:24" s="1" customFormat="1" ht="18" customHeight="1">
      <c r="A1" s="20"/>
      <c r="B1" s="20"/>
      <c r="C1" s="2"/>
      <c r="D1" s="325" t="s">
        <v>448</v>
      </c>
      <c r="E1" s="325"/>
      <c r="F1" s="325"/>
      <c r="G1" s="325"/>
      <c r="H1" s="32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0"/>
    </row>
    <row r="2" spans="1:24" s="1" customFormat="1" ht="4.5" customHeight="1">
      <c r="A2" s="20"/>
      <c r="B2" s="2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0"/>
    </row>
    <row r="3" spans="1:24" s="1" customFormat="1" ht="12.75" customHeight="1">
      <c r="A3" s="20"/>
      <c r="X3" s="20"/>
    </row>
    <row r="4" spans="1:30" ht="12.75" customHeight="1">
      <c r="A4" s="20"/>
      <c r="B4" s="1"/>
      <c r="C4" s="132"/>
      <c r="D4" s="4" t="s">
        <v>0</v>
      </c>
      <c r="E4" s="64"/>
      <c r="F4" s="64"/>
      <c r="G4" s="64"/>
      <c r="H4" s="5"/>
      <c r="I4" s="5"/>
      <c r="J4" s="5"/>
      <c r="K4" s="5"/>
      <c r="L4" s="6"/>
      <c r="M4" s="132"/>
      <c r="N4" s="143"/>
      <c r="O4" s="143"/>
      <c r="P4" s="143"/>
      <c r="Q4" s="146"/>
      <c r="R4" s="372" t="s">
        <v>427</v>
      </c>
      <c r="S4" s="373"/>
      <c r="T4" s="373"/>
      <c r="U4" s="373"/>
      <c r="V4" s="374"/>
      <c r="X4" s="20"/>
      <c r="Y4" s="9"/>
      <c r="Z4" s="9"/>
      <c r="AA4" s="9"/>
      <c r="AB4" s="9"/>
      <c r="AC4" s="9"/>
      <c r="AD4" s="9"/>
    </row>
    <row r="5" spans="1:30" ht="12.75" customHeight="1">
      <c r="A5" s="20"/>
      <c r="B5" s="1"/>
      <c r="C5" s="132"/>
      <c r="D5" s="377"/>
      <c r="E5" s="378"/>
      <c r="F5" s="378"/>
      <c r="G5" s="378"/>
      <c r="H5" s="378"/>
      <c r="I5" s="378"/>
      <c r="J5" s="378"/>
      <c r="K5" s="378"/>
      <c r="L5" s="379"/>
      <c r="M5" s="132"/>
      <c r="N5" s="144"/>
      <c r="O5" s="147"/>
      <c r="P5" s="147"/>
      <c r="Q5" s="148"/>
      <c r="R5" s="52"/>
      <c r="S5" s="53"/>
      <c r="T5" s="53"/>
      <c r="U5" s="53"/>
      <c r="V5" s="54"/>
      <c r="X5" s="20"/>
      <c r="Y5" s="9"/>
      <c r="Z5" s="124"/>
      <c r="AA5" s="9"/>
      <c r="AB5" s="10"/>
      <c r="AC5" s="9"/>
      <c r="AD5" s="9"/>
    </row>
    <row r="6" spans="1:30" ht="12.75" customHeight="1">
      <c r="A6" s="20"/>
      <c r="B6" s="1"/>
      <c r="C6" s="132"/>
      <c r="D6" s="51" t="s">
        <v>2</v>
      </c>
      <c r="E6" s="65"/>
      <c r="F6" s="65"/>
      <c r="G6" s="65"/>
      <c r="H6" s="50"/>
      <c r="I6" s="50"/>
      <c r="J6" s="50"/>
      <c r="K6" s="50"/>
      <c r="L6" s="43"/>
      <c r="M6" s="132"/>
      <c r="N6" s="144"/>
      <c r="O6" s="147"/>
      <c r="P6" s="147"/>
      <c r="Q6" s="148"/>
      <c r="R6" s="52"/>
      <c r="S6" s="53"/>
      <c r="T6" s="53"/>
      <c r="U6" s="53"/>
      <c r="V6" s="54"/>
      <c r="X6" s="20"/>
      <c r="Y6" s="9"/>
      <c r="Z6" s="11"/>
      <c r="AA6" s="9"/>
      <c r="AB6" s="10"/>
      <c r="AC6" s="9"/>
      <c r="AD6" s="9"/>
    </row>
    <row r="7" spans="1:30" ht="12.75" customHeight="1">
      <c r="A7" s="20"/>
      <c r="B7" s="1"/>
      <c r="C7" s="132"/>
      <c r="D7" s="377"/>
      <c r="E7" s="378"/>
      <c r="F7" s="380"/>
      <c r="G7" s="380"/>
      <c r="H7" s="380"/>
      <c r="I7" s="380"/>
      <c r="J7" s="380"/>
      <c r="K7" s="380"/>
      <c r="L7" s="381"/>
      <c r="M7" s="132"/>
      <c r="N7" s="145"/>
      <c r="O7" s="145"/>
      <c r="P7" s="145"/>
      <c r="Q7" s="145"/>
      <c r="R7" s="55"/>
      <c r="S7" s="56"/>
      <c r="T7" s="56"/>
      <c r="U7" s="56"/>
      <c r="V7" s="57"/>
      <c r="X7" s="20"/>
      <c r="Y7" s="9"/>
      <c r="Z7" s="9"/>
      <c r="AA7" s="29"/>
      <c r="AB7" s="10"/>
      <c r="AC7" s="9"/>
      <c r="AD7" s="9"/>
    </row>
    <row r="8" spans="1:30" ht="12" customHeight="1">
      <c r="A8" s="20"/>
      <c r="B8" s="1"/>
      <c r="C8" s="132"/>
      <c r="D8" s="383" t="s">
        <v>4</v>
      </c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145"/>
      <c r="P8" s="145"/>
      <c r="Q8" s="145"/>
      <c r="R8" s="58"/>
      <c r="S8" s="59"/>
      <c r="T8" s="59"/>
      <c r="U8" s="59"/>
      <c r="V8" s="60"/>
      <c r="X8" s="20"/>
      <c r="Y8" s="9"/>
      <c r="Z8" s="9"/>
      <c r="AA8" s="9"/>
      <c r="AB8" s="14"/>
      <c r="AC8" s="9"/>
      <c r="AD8" s="9"/>
    </row>
    <row r="9" spans="1:33" ht="6" customHeight="1">
      <c r="A9" s="20"/>
      <c r="B9" s="1"/>
      <c r="C9" s="132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132"/>
      <c r="P9" s="132"/>
      <c r="Q9" s="132"/>
      <c r="R9" s="132"/>
      <c r="S9" s="132"/>
      <c r="T9" s="132"/>
      <c r="U9" s="132"/>
      <c r="V9" s="132"/>
      <c r="X9" s="20"/>
      <c r="Y9" s="9"/>
      <c r="Z9" s="9"/>
      <c r="AA9" s="9"/>
      <c r="AB9" s="9"/>
      <c r="AC9" s="9"/>
      <c r="AD9" s="9"/>
      <c r="AE9" s="9"/>
      <c r="AF9" s="9"/>
      <c r="AG9" s="9"/>
    </row>
    <row r="10" spans="1:30" ht="4.5" customHeight="1">
      <c r="A10" s="20"/>
      <c r="B10" s="1"/>
      <c r="C10" s="132"/>
      <c r="D10" s="329" t="s">
        <v>5</v>
      </c>
      <c r="E10" s="329"/>
      <c r="F10" s="329"/>
      <c r="G10" s="329"/>
      <c r="H10" s="329"/>
      <c r="I10" s="329"/>
      <c r="J10" s="329"/>
      <c r="K10" s="329"/>
      <c r="L10" s="329"/>
      <c r="M10" s="132"/>
      <c r="N10" s="132"/>
      <c r="O10" s="336" t="s">
        <v>1</v>
      </c>
      <c r="P10" s="337"/>
      <c r="Q10" s="337"/>
      <c r="R10" s="337"/>
      <c r="S10" s="337"/>
      <c r="T10" s="337"/>
      <c r="U10" s="337"/>
      <c r="V10" s="338"/>
      <c r="X10" s="20"/>
      <c r="Y10" s="9"/>
      <c r="Z10" s="9"/>
      <c r="AA10" s="9"/>
      <c r="AB10" s="9"/>
      <c r="AC10" s="9"/>
      <c r="AD10" s="9"/>
    </row>
    <row r="11" spans="1:30" ht="4.5" customHeight="1">
      <c r="A11" s="20"/>
      <c r="B11" s="1"/>
      <c r="C11" s="132"/>
      <c r="D11" s="329"/>
      <c r="E11" s="329"/>
      <c r="F11" s="329"/>
      <c r="G11" s="329"/>
      <c r="H11" s="329"/>
      <c r="I11" s="329"/>
      <c r="J11" s="329"/>
      <c r="K11" s="329"/>
      <c r="L11" s="329"/>
      <c r="M11" s="132"/>
      <c r="N11" s="132"/>
      <c r="O11" s="339"/>
      <c r="P11" s="340"/>
      <c r="Q11" s="340"/>
      <c r="R11" s="340"/>
      <c r="S11" s="340"/>
      <c r="T11" s="340"/>
      <c r="U11" s="340"/>
      <c r="V11" s="341"/>
      <c r="X11" s="20"/>
      <c r="Y11" s="9"/>
      <c r="Z11" s="9"/>
      <c r="AA11" s="9"/>
      <c r="AB11" s="9"/>
      <c r="AC11" s="9"/>
      <c r="AD11" s="9"/>
    </row>
    <row r="12" spans="1:24" ht="4.5" customHeight="1">
      <c r="A12" s="20"/>
      <c r="B12" s="1"/>
      <c r="C12" s="133"/>
      <c r="D12" s="329"/>
      <c r="E12" s="329"/>
      <c r="F12" s="329"/>
      <c r="G12" s="329"/>
      <c r="H12" s="329"/>
      <c r="I12" s="329"/>
      <c r="J12" s="329"/>
      <c r="K12" s="329"/>
      <c r="L12" s="329"/>
      <c r="M12" s="141"/>
      <c r="N12" s="141"/>
      <c r="O12" s="330" t="s">
        <v>446</v>
      </c>
      <c r="P12" s="331"/>
      <c r="Q12" s="331"/>
      <c r="R12" s="331"/>
      <c r="S12" s="331"/>
      <c r="T12" s="331"/>
      <c r="U12" s="331"/>
      <c r="V12" s="332"/>
      <c r="X12" s="20"/>
    </row>
    <row r="13" spans="1:24" ht="4.5" customHeight="1">
      <c r="A13" s="20"/>
      <c r="B13" s="1"/>
      <c r="C13" s="133"/>
      <c r="D13" s="140"/>
      <c r="E13" s="140"/>
      <c r="F13" s="140"/>
      <c r="G13" s="140"/>
      <c r="H13" s="140"/>
      <c r="I13" s="140"/>
      <c r="J13" s="140"/>
      <c r="K13" s="140"/>
      <c r="L13" s="140"/>
      <c r="M13" s="141"/>
      <c r="N13" s="141"/>
      <c r="O13" s="330"/>
      <c r="P13" s="331"/>
      <c r="Q13" s="331"/>
      <c r="R13" s="331"/>
      <c r="S13" s="331"/>
      <c r="T13" s="331"/>
      <c r="U13" s="331"/>
      <c r="V13" s="332"/>
      <c r="X13" s="20"/>
    </row>
    <row r="14" spans="1:24" ht="5.25" customHeight="1">
      <c r="A14" s="20"/>
      <c r="B14" s="1"/>
      <c r="C14" s="133"/>
      <c r="D14" s="348" t="s">
        <v>442</v>
      </c>
      <c r="E14" s="349"/>
      <c r="F14" s="349"/>
      <c r="G14" s="349"/>
      <c r="H14" s="349"/>
      <c r="I14" s="349"/>
      <c r="J14" s="349"/>
      <c r="K14" s="349"/>
      <c r="L14" s="350"/>
      <c r="M14" s="141"/>
      <c r="N14" s="141"/>
      <c r="O14" s="330" t="s">
        <v>426</v>
      </c>
      <c r="P14" s="331"/>
      <c r="Q14" s="331"/>
      <c r="R14" s="331"/>
      <c r="S14" s="331"/>
      <c r="T14" s="331"/>
      <c r="U14" s="331"/>
      <c r="V14" s="332"/>
      <c r="X14" s="20"/>
    </row>
    <row r="15" spans="1:24" ht="4.5" customHeight="1">
      <c r="A15" s="20"/>
      <c r="B15" s="1"/>
      <c r="C15" s="133"/>
      <c r="D15" s="351"/>
      <c r="E15" s="352"/>
      <c r="F15" s="352"/>
      <c r="G15" s="352"/>
      <c r="H15" s="352"/>
      <c r="I15" s="352"/>
      <c r="J15" s="352"/>
      <c r="K15" s="352"/>
      <c r="L15" s="353"/>
      <c r="M15" s="142"/>
      <c r="N15" s="142"/>
      <c r="O15" s="333"/>
      <c r="P15" s="334"/>
      <c r="Q15" s="334"/>
      <c r="R15" s="334"/>
      <c r="S15" s="334"/>
      <c r="T15" s="334"/>
      <c r="U15" s="334"/>
      <c r="V15" s="335"/>
      <c r="X15" s="20"/>
    </row>
    <row r="16" spans="1:24" ht="6" customHeight="1">
      <c r="A16" s="20"/>
      <c r="B16" s="1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2"/>
      <c r="X16" s="20"/>
    </row>
    <row r="17" spans="1:24" ht="12.75" customHeight="1">
      <c r="A17" s="20"/>
      <c r="B17" s="1"/>
      <c r="C17" s="286" t="s">
        <v>6</v>
      </c>
      <c r="D17" s="4" t="s">
        <v>7</v>
      </c>
      <c r="E17" s="64"/>
      <c r="F17" s="64"/>
      <c r="G17" s="6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X17" s="20"/>
    </row>
    <row r="18" spans="1:24" ht="12.75" customHeight="1">
      <c r="A18" s="20"/>
      <c r="B18" s="1"/>
      <c r="C18" s="135" t="s">
        <v>8</v>
      </c>
      <c r="D18" s="342"/>
      <c r="E18" s="343"/>
      <c r="F18" s="343"/>
      <c r="G18" s="343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4"/>
      <c r="X18" s="20"/>
    </row>
    <row r="19" spans="1:24" ht="12.75" customHeight="1">
      <c r="A19" s="20"/>
      <c r="B19" s="1"/>
      <c r="C19" s="136"/>
      <c r="D19" s="87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9"/>
      <c r="X19" s="20"/>
    </row>
    <row r="20" spans="1:24" ht="12.75" customHeight="1">
      <c r="A20" s="20"/>
      <c r="B20" s="1"/>
      <c r="C20" s="136"/>
      <c r="D20" s="326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46"/>
      <c r="X20" s="20"/>
    </row>
    <row r="21" spans="1:24" ht="12.75" customHeight="1">
      <c r="A21" s="20"/>
      <c r="B21" s="1"/>
      <c r="C21" s="136"/>
      <c r="D21" s="13" t="s">
        <v>227</v>
      </c>
      <c r="E21" s="19"/>
      <c r="F21" s="19"/>
      <c r="G21" s="19"/>
      <c r="H21" s="11"/>
      <c r="I21" s="11"/>
      <c r="J21" s="11"/>
      <c r="K21" s="11"/>
      <c r="L21" s="11"/>
      <c r="M21" s="11"/>
      <c r="N21" s="11"/>
      <c r="O21" s="11"/>
      <c r="P21" s="11"/>
      <c r="Q21" s="53"/>
      <c r="R21" s="53"/>
      <c r="S21" s="88"/>
      <c r="T21" s="53"/>
      <c r="U21" s="88"/>
      <c r="V21" s="89"/>
      <c r="X21" s="20"/>
    </row>
    <row r="22" spans="1:24" ht="12.75" customHeight="1">
      <c r="A22" s="20"/>
      <c r="B22" s="1"/>
      <c r="C22" s="136"/>
      <c r="D22" s="342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4"/>
      <c r="X22" s="20"/>
    </row>
    <row r="23" spans="1:24" ht="12.75" customHeight="1">
      <c r="A23" s="20"/>
      <c r="B23" s="1"/>
      <c r="C23" s="136"/>
      <c r="D23" s="91" t="s">
        <v>9</v>
      </c>
      <c r="E23" s="77"/>
      <c r="F23" s="77"/>
      <c r="G23" s="78"/>
      <c r="H23" s="80" t="s">
        <v>11</v>
      </c>
      <c r="I23" s="78"/>
      <c r="J23" s="70"/>
      <c r="K23" s="70"/>
      <c r="L23" s="70"/>
      <c r="M23" s="70"/>
      <c r="N23" s="70"/>
      <c r="O23" s="70"/>
      <c r="P23" s="70"/>
      <c r="Q23" s="70"/>
      <c r="R23" s="70"/>
      <c r="S23" s="77" t="s">
        <v>9</v>
      </c>
      <c r="T23" s="70"/>
      <c r="U23" s="80" t="s">
        <v>10</v>
      </c>
      <c r="V23" s="92"/>
      <c r="X23" s="20"/>
    </row>
    <row r="24" spans="1:24" ht="12.75" customHeight="1">
      <c r="A24" s="20"/>
      <c r="B24" s="1"/>
      <c r="C24" s="136"/>
      <c r="D24" s="326"/>
      <c r="E24" s="327"/>
      <c r="F24" s="327"/>
      <c r="G24" s="354"/>
      <c r="H24" s="345"/>
      <c r="I24" s="327"/>
      <c r="J24" s="327"/>
      <c r="K24" s="327"/>
      <c r="L24" s="327"/>
      <c r="M24" s="327"/>
      <c r="N24" s="327"/>
      <c r="O24" s="327"/>
      <c r="P24" s="327"/>
      <c r="Q24" s="327"/>
      <c r="R24" s="355"/>
      <c r="S24" s="382"/>
      <c r="T24" s="326"/>
      <c r="U24" s="345"/>
      <c r="V24" s="346"/>
      <c r="X24" s="20"/>
    </row>
    <row r="25" spans="1:24" ht="12.75" customHeight="1">
      <c r="A25" s="20"/>
      <c r="B25" s="1"/>
      <c r="C25" s="136"/>
      <c r="D25" s="97" t="s">
        <v>21</v>
      </c>
      <c r="E25" s="96"/>
      <c r="F25" s="96"/>
      <c r="G25" s="96"/>
      <c r="H25" s="96"/>
      <c r="I25" s="96"/>
      <c r="J25" s="9"/>
      <c r="K25" s="93" t="s">
        <v>201</v>
      </c>
      <c r="L25" s="94"/>
      <c r="M25" s="70"/>
      <c r="N25" s="70"/>
      <c r="O25" s="70"/>
      <c r="P25" s="81"/>
      <c r="Q25" s="62" t="s">
        <v>202</v>
      </c>
      <c r="R25" s="90"/>
      <c r="S25" s="19"/>
      <c r="T25" s="11"/>
      <c r="U25" s="19"/>
      <c r="V25" s="37"/>
      <c r="X25" s="20"/>
    </row>
    <row r="26" spans="1:24" ht="12.75" customHeight="1">
      <c r="A26" s="20"/>
      <c r="B26" s="1"/>
      <c r="C26" s="136"/>
      <c r="D26" s="342"/>
      <c r="E26" s="343"/>
      <c r="F26" s="343"/>
      <c r="G26" s="343"/>
      <c r="H26" s="343"/>
      <c r="I26" s="343"/>
      <c r="J26" s="343"/>
      <c r="K26" s="345"/>
      <c r="L26" s="327"/>
      <c r="M26" s="327"/>
      <c r="N26" s="327"/>
      <c r="O26" s="327"/>
      <c r="P26" s="354"/>
      <c r="Q26" s="343"/>
      <c r="R26" s="343"/>
      <c r="S26" s="343"/>
      <c r="T26" s="343"/>
      <c r="U26" s="343"/>
      <c r="V26" s="344"/>
      <c r="X26" s="20"/>
    </row>
    <row r="27" spans="1:24" ht="12.75" customHeight="1">
      <c r="A27" s="20"/>
      <c r="B27" s="1"/>
      <c r="C27" s="136"/>
      <c r="D27" s="364" t="s">
        <v>203</v>
      </c>
      <c r="E27" s="365"/>
      <c r="F27" s="365"/>
      <c r="G27" s="365"/>
      <c r="H27" s="365"/>
      <c r="I27" s="365"/>
      <c r="J27" s="365"/>
      <c r="K27" s="365"/>
      <c r="L27" s="365"/>
      <c r="M27" s="365"/>
      <c r="N27" s="95" t="s">
        <v>204</v>
      </c>
      <c r="O27" s="96"/>
      <c r="P27" s="96"/>
      <c r="Q27" s="96"/>
      <c r="R27" s="96"/>
      <c r="S27" s="96"/>
      <c r="T27" s="96"/>
      <c r="U27" s="96"/>
      <c r="V27" s="79"/>
      <c r="X27" s="20"/>
    </row>
    <row r="28" spans="1:24" ht="12.75" customHeight="1">
      <c r="A28" s="20"/>
      <c r="B28" s="1"/>
      <c r="C28" s="136"/>
      <c r="D28" s="326"/>
      <c r="E28" s="327"/>
      <c r="F28" s="327"/>
      <c r="G28" s="327"/>
      <c r="H28" s="327"/>
      <c r="I28" s="327"/>
      <c r="J28" s="327"/>
      <c r="K28" s="327"/>
      <c r="L28" s="327"/>
      <c r="M28" s="328"/>
      <c r="N28" s="345"/>
      <c r="O28" s="327"/>
      <c r="P28" s="327"/>
      <c r="Q28" s="327"/>
      <c r="R28" s="327"/>
      <c r="S28" s="327"/>
      <c r="T28" s="327"/>
      <c r="U28" s="327"/>
      <c r="V28" s="346"/>
      <c r="X28" s="20"/>
    </row>
    <row r="29" spans="1:24" ht="12.75" customHeight="1">
      <c r="A29" s="20"/>
      <c r="B29" s="1"/>
      <c r="C29" s="136"/>
      <c r="D29" s="13" t="s">
        <v>12</v>
      </c>
      <c r="E29" s="19"/>
      <c r="F29" s="19"/>
      <c r="G29" s="19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X29" s="20"/>
    </row>
    <row r="30" spans="1:24" ht="12.75" customHeight="1">
      <c r="A30" s="20"/>
      <c r="B30" s="1"/>
      <c r="C30" s="136"/>
      <c r="D30" s="342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4"/>
      <c r="X30" s="20"/>
    </row>
    <row r="31" spans="1:24" ht="12.75" customHeight="1">
      <c r="A31" s="20"/>
      <c r="B31" s="1"/>
      <c r="C31" s="136"/>
      <c r="D31" s="77" t="s">
        <v>13</v>
      </c>
      <c r="E31" s="78"/>
      <c r="F31" s="78"/>
      <c r="G31" s="78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9"/>
      <c r="X31" s="20"/>
    </row>
    <row r="32" spans="1:24" ht="12.75" customHeight="1">
      <c r="A32" s="20"/>
      <c r="B32" s="1"/>
      <c r="C32" s="136"/>
      <c r="D32" s="356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9"/>
      <c r="X32" s="20"/>
    </row>
    <row r="33" spans="1:24" ht="7.5" customHeight="1">
      <c r="A33" s="20"/>
      <c r="B33" s="1"/>
      <c r="C33" s="136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49"/>
      <c r="X33" s="20"/>
    </row>
    <row r="34" spans="1:24" ht="12" customHeight="1">
      <c r="A34" s="20"/>
      <c r="B34" s="1"/>
      <c r="C34" s="135" t="s">
        <v>14</v>
      </c>
      <c r="D34" s="150" t="s">
        <v>15</v>
      </c>
      <c r="E34" s="150"/>
      <c r="F34" s="151"/>
      <c r="G34" s="151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49"/>
      <c r="X34" s="20"/>
    </row>
    <row r="35" spans="1:24" ht="12.75" customHeight="1">
      <c r="A35" s="20"/>
      <c r="B35" s="1"/>
      <c r="C35" s="136"/>
      <c r="D35" s="152"/>
      <c r="E35" s="152"/>
      <c r="F35" s="152"/>
      <c r="G35" s="152"/>
      <c r="H35" s="17" t="s">
        <v>16</v>
      </c>
      <c r="I35" s="17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2"/>
      <c r="X35" s="20"/>
    </row>
    <row r="36" spans="1:28" ht="12.75" customHeight="1">
      <c r="A36" s="20"/>
      <c r="B36" s="1"/>
      <c r="C36" s="138"/>
      <c r="D36" s="300"/>
      <c r="E36" s="298" t="s">
        <v>491</v>
      </c>
      <c r="F36" s="299"/>
      <c r="G36" s="298" t="s">
        <v>492</v>
      </c>
      <c r="H36" s="343" t="s">
        <v>3</v>
      </c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4"/>
      <c r="X36" s="20"/>
      <c r="Z36" s="361"/>
      <c r="AA36" s="362"/>
      <c r="AB36" s="363"/>
    </row>
    <row r="37" spans="1:28" ht="12.75" customHeight="1">
      <c r="A37" s="20"/>
      <c r="B37" s="1"/>
      <c r="C37" s="136"/>
      <c r="D37" s="152"/>
      <c r="E37" s="152"/>
      <c r="F37" s="152"/>
      <c r="G37" s="152"/>
      <c r="H37" s="375" t="s">
        <v>3</v>
      </c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6"/>
      <c r="X37" s="20"/>
      <c r="Z37" s="361"/>
      <c r="AA37" s="362"/>
      <c r="AB37" s="363"/>
    </row>
    <row r="38" spans="1:28" ht="12.75" customHeight="1">
      <c r="A38" s="20"/>
      <c r="B38" s="1"/>
      <c r="C38" s="136"/>
      <c r="D38" s="152"/>
      <c r="E38" s="152"/>
      <c r="F38" s="152"/>
      <c r="G38" s="152"/>
      <c r="H38" s="327" t="s">
        <v>3</v>
      </c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46"/>
      <c r="X38" s="20"/>
      <c r="Z38" s="361"/>
      <c r="AA38" s="362"/>
      <c r="AB38" s="363"/>
    </row>
    <row r="39" spans="1:28" ht="12.75" customHeight="1">
      <c r="A39" s="20"/>
      <c r="B39" s="1"/>
      <c r="C39" s="136"/>
      <c r="D39" s="152"/>
      <c r="E39" s="152"/>
      <c r="F39" s="152"/>
      <c r="G39" s="152"/>
      <c r="H39" s="343" t="s">
        <v>3</v>
      </c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4"/>
      <c r="X39" s="20"/>
      <c r="Z39" s="361"/>
      <c r="AA39" s="362"/>
      <c r="AB39" s="363"/>
    </row>
    <row r="40" spans="1:28" ht="12.75" customHeight="1">
      <c r="A40" s="20"/>
      <c r="B40" s="1"/>
      <c r="C40" s="136"/>
      <c r="D40" s="134"/>
      <c r="E40" s="134"/>
      <c r="F40" s="134"/>
      <c r="G40" s="134"/>
      <c r="H40" s="357" t="s">
        <v>3</v>
      </c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9"/>
      <c r="X40" s="20"/>
      <c r="Z40" s="361"/>
      <c r="AA40" s="362"/>
      <c r="AB40" s="363"/>
    </row>
    <row r="41" spans="1:27" ht="12.75" customHeight="1">
      <c r="A41" s="20"/>
      <c r="B41" s="1"/>
      <c r="C41" s="136"/>
      <c r="D41" s="4" t="s">
        <v>17</v>
      </c>
      <c r="E41" s="64"/>
      <c r="F41" s="64"/>
      <c r="G41" s="6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  <c r="X41" s="20"/>
      <c r="Y41" s="1"/>
      <c r="Z41" s="1"/>
      <c r="AA41" s="1"/>
    </row>
    <row r="42" spans="1:24" ht="12.75" customHeight="1">
      <c r="A42" s="20"/>
      <c r="B42" s="1"/>
      <c r="C42" s="135" t="s">
        <v>18</v>
      </c>
      <c r="D42" s="342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4"/>
      <c r="X42" s="20"/>
    </row>
    <row r="43" spans="1:24" ht="12.75" customHeight="1">
      <c r="A43" s="20"/>
      <c r="B43" s="1"/>
      <c r="C43" s="136"/>
      <c r="D43" s="87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98"/>
      <c r="U43" s="98"/>
      <c r="V43" s="79"/>
      <c r="X43" s="20"/>
    </row>
    <row r="44" spans="1:24" ht="12.75" customHeight="1">
      <c r="A44" s="20"/>
      <c r="B44" s="1"/>
      <c r="C44" s="136"/>
      <c r="D44" s="356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9"/>
      <c r="X44" s="20"/>
    </row>
    <row r="45" spans="1:24" ht="12.75" customHeight="1">
      <c r="A45" s="20"/>
      <c r="B45" s="1"/>
      <c r="C45" s="136"/>
      <c r="D45" s="4" t="s">
        <v>19</v>
      </c>
      <c r="E45" s="64"/>
      <c r="F45" s="64"/>
      <c r="G45" s="6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6"/>
      <c r="X45" s="20"/>
    </row>
    <row r="46" spans="1:24" ht="12.75" customHeight="1">
      <c r="A46" s="20"/>
      <c r="B46" s="1"/>
      <c r="C46" s="135" t="s">
        <v>20</v>
      </c>
      <c r="D46" s="342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4"/>
      <c r="X46" s="20"/>
    </row>
    <row r="47" spans="1:24" ht="12.75" customHeight="1">
      <c r="A47" s="20"/>
      <c r="B47" s="1"/>
      <c r="C47" s="136"/>
      <c r="D47" s="77"/>
      <c r="E47" s="78"/>
      <c r="F47" s="78"/>
      <c r="G47" s="78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98"/>
      <c r="U47" s="98"/>
      <c r="V47" s="79"/>
      <c r="X47" s="20"/>
    </row>
    <row r="48" spans="1:24" ht="12.75" customHeight="1">
      <c r="A48" s="20"/>
      <c r="B48" s="1"/>
      <c r="C48" s="136"/>
      <c r="D48" s="326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46"/>
      <c r="X48" s="20"/>
    </row>
    <row r="49" spans="1:24" ht="12.75" customHeight="1">
      <c r="A49" s="20"/>
      <c r="B49" s="1"/>
      <c r="C49" s="136"/>
      <c r="D49" s="97" t="s">
        <v>21</v>
      </c>
      <c r="E49" s="96"/>
      <c r="F49" s="96"/>
      <c r="G49" s="96"/>
      <c r="H49" s="96"/>
      <c r="I49" s="96"/>
      <c r="J49" s="9"/>
      <c r="K49" s="93" t="s">
        <v>201</v>
      </c>
      <c r="L49" s="94"/>
      <c r="M49" s="70"/>
      <c r="N49" s="70"/>
      <c r="O49" s="70"/>
      <c r="P49" s="81"/>
      <c r="Q49" s="62" t="s">
        <v>202</v>
      </c>
      <c r="R49" s="90"/>
      <c r="S49" s="19"/>
      <c r="T49" s="11"/>
      <c r="U49" s="19"/>
      <c r="V49" s="12"/>
      <c r="X49" s="20"/>
    </row>
    <row r="50" spans="1:24" ht="12.75" customHeight="1">
      <c r="A50" s="20"/>
      <c r="B50" s="1"/>
      <c r="C50" s="137"/>
      <c r="D50" s="342"/>
      <c r="E50" s="343"/>
      <c r="F50" s="343"/>
      <c r="G50" s="343"/>
      <c r="H50" s="343"/>
      <c r="I50" s="343"/>
      <c r="J50" s="343"/>
      <c r="K50" s="345"/>
      <c r="L50" s="327"/>
      <c r="M50" s="328"/>
      <c r="N50" s="328"/>
      <c r="O50" s="328"/>
      <c r="P50" s="371"/>
      <c r="Q50" s="343"/>
      <c r="R50" s="343"/>
      <c r="S50" s="347"/>
      <c r="T50" s="347"/>
      <c r="U50" s="347"/>
      <c r="V50" s="344"/>
      <c r="X50" s="20"/>
    </row>
    <row r="51" spans="1:24" ht="12.75" customHeight="1">
      <c r="A51" s="20"/>
      <c r="B51" s="1"/>
      <c r="C51" s="138"/>
      <c r="D51" s="97" t="s">
        <v>203</v>
      </c>
      <c r="E51" s="96"/>
      <c r="F51" s="96"/>
      <c r="G51" s="96"/>
      <c r="H51" s="96"/>
      <c r="I51" s="96"/>
      <c r="J51" s="96"/>
      <c r="K51" s="96"/>
      <c r="L51" s="96"/>
      <c r="M51" s="100"/>
      <c r="N51" s="95" t="s">
        <v>204</v>
      </c>
      <c r="O51" s="96"/>
      <c r="P51" s="96"/>
      <c r="Q51" s="96"/>
      <c r="R51" s="96"/>
      <c r="S51" s="96"/>
      <c r="T51" s="96"/>
      <c r="U51" s="96"/>
      <c r="V51" s="79"/>
      <c r="X51" s="20"/>
    </row>
    <row r="52" spans="1:24" ht="12.75" customHeight="1">
      <c r="A52" s="20"/>
      <c r="B52" s="1"/>
      <c r="C52" s="136"/>
      <c r="D52" s="326"/>
      <c r="E52" s="327"/>
      <c r="F52" s="327"/>
      <c r="G52" s="327"/>
      <c r="H52" s="327"/>
      <c r="I52" s="327"/>
      <c r="J52" s="327"/>
      <c r="K52" s="327"/>
      <c r="L52" s="327"/>
      <c r="M52" s="371"/>
      <c r="N52" s="327"/>
      <c r="O52" s="327"/>
      <c r="P52" s="327"/>
      <c r="Q52" s="327"/>
      <c r="R52" s="327"/>
      <c r="S52" s="327"/>
      <c r="T52" s="327"/>
      <c r="U52" s="327"/>
      <c r="V52" s="346"/>
      <c r="X52" s="20"/>
    </row>
    <row r="53" spans="1:24" ht="12.75" customHeight="1">
      <c r="A53" s="20"/>
      <c r="B53" s="1"/>
      <c r="C53" s="136"/>
      <c r="D53" s="13" t="s">
        <v>205</v>
      </c>
      <c r="E53" s="19"/>
      <c r="F53" s="19"/>
      <c r="G53" s="19"/>
      <c r="H53" s="19"/>
      <c r="I53" s="19"/>
      <c r="J53" s="19"/>
      <c r="K53" s="80" t="s">
        <v>207</v>
      </c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X53" s="20"/>
    </row>
    <row r="54" spans="1:24" ht="12.75" customHeight="1">
      <c r="A54" s="20"/>
      <c r="B54" s="1"/>
      <c r="C54" s="137"/>
      <c r="D54" s="366"/>
      <c r="E54" s="366"/>
      <c r="F54" s="366"/>
      <c r="G54" s="366"/>
      <c r="H54" s="367"/>
      <c r="I54" s="367"/>
      <c r="J54" s="367"/>
      <c r="K54" s="360"/>
      <c r="L54" s="343"/>
      <c r="M54" s="347"/>
      <c r="N54" s="347"/>
      <c r="O54" s="347"/>
      <c r="P54" s="347"/>
      <c r="Q54" s="347"/>
      <c r="R54" s="347"/>
      <c r="S54" s="347"/>
      <c r="T54" s="347"/>
      <c r="U54" s="347"/>
      <c r="V54" s="344"/>
      <c r="X54" s="20"/>
    </row>
    <row r="55" spans="1:24" ht="12.75" customHeight="1">
      <c r="A55" s="20"/>
      <c r="B55" s="1"/>
      <c r="C55" s="136"/>
      <c r="D55" s="77" t="s">
        <v>206</v>
      </c>
      <c r="E55" s="78"/>
      <c r="F55" s="78"/>
      <c r="G55" s="78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98"/>
      <c r="U55" s="98"/>
      <c r="V55" s="79"/>
      <c r="X55" s="20"/>
    </row>
    <row r="56" spans="1:24" ht="12.75" customHeight="1">
      <c r="A56" s="20"/>
      <c r="B56" s="1"/>
      <c r="C56" s="136"/>
      <c r="D56" s="356"/>
      <c r="E56" s="357"/>
      <c r="F56" s="357"/>
      <c r="G56" s="357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9"/>
      <c r="X56" s="20"/>
    </row>
    <row r="57" spans="1:24" ht="7.5" customHeight="1">
      <c r="A57" s="20"/>
      <c r="B57" s="1"/>
      <c r="C57" s="136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49"/>
      <c r="X57" s="20"/>
    </row>
    <row r="58" spans="1:27" ht="12" customHeight="1">
      <c r="A58" s="20"/>
      <c r="B58" s="1"/>
      <c r="C58" s="135" t="s">
        <v>22</v>
      </c>
      <c r="D58" s="150" t="s">
        <v>23</v>
      </c>
      <c r="E58" s="150"/>
      <c r="F58" s="151"/>
      <c r="G58" s="151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49"/>
      <c r="X58" s="16"/>
      <c r="Y58" s="18"/>
      <c r="Z58" s="18"/>
      <c r="AA58" s="18"/>
    </row>
    <row r="59" spans="1:27" ht="12.75" customHeight="1">
      <c r="A59" s="20"/>
      <c r="B59" s="1"/>
      <c r="C59" s="136"/>
      <c r="D59" s="152"/>
      <c r="E59" s="152"/>
      <c r="F59" s="152"/>
      <c r="G59" s="152"/>
      <c r="H59" s="17" t="s">
        <v>24</v>
      </c>
      <c r="I59" s="17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2"/>
      <c r="X59" s="16"/>
      <c r="Z59" s="48" t="s">
        <v>412</v>
      </c>
      <c r="AA59" s="18"/>
    </row>
    <row r="60" spans="1:27" ht="12.75" customHeight="1">
      <c r="A60" s="20"/>
      <c r="B60" s="1"/>
      <c r="C60" s="136"/>
      <c r="D60" s="300"/>
      <c r="E60" s="298" t="s">
        <v>491</v>
      </c>
      <c r="F60" s="299"/>
      <c r="G60" s="298" t="s">
        <v>492</v>
      </c>
      <c r="H60" s="343" t="s">
        <v>3</v>
      </c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4"/>
      <c r="X60" s="16"/>
      <c r="Z60" s="49" t="str">
        <f>IF(AND(ZEmpfName="",ZEmpfAnschrift="",ZEmpfTel="",ZEmpfMobil="",ZEmpfFax="",ZEmpfEmail="",ZEmpfInternet=""),"Leer","")</f>
        <v>Leer</v>
      </c>
      <c r="AA60" s="47"/>
    </row>
    <row r="61" spans="1:27" ht="12.75" customHeight="1">
      <c r="A61" s="20"/>
      <c r="B61" s="1"/>
      <c r="C61" s="136"/>
      <c r="D61" s="152"/>
      <c r="E61" s="152"/>
      <c r="F61" s="152"/>
      <c r="G61" s="152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9"/>
      <c r="X61" s="16"/>
      <c r="Y61" s="46"/>
      <c r="Z61" s="46"/>
      <c r="AA61" s="46"/>
    </row>
    <row r="62" spans="1:27" ht="12.75" customHeight="1">
      <c r="A62" s="20"/>
      <c r="B62" s="1"/>
      <c r="C62" s="136"/>
      <c r="D62" s="132"/>
      <c r="E62" s="132"/>
      <c r="F62" s="132"/>
      <c r="G62" s="132"/>
      <c r="H62" s="327" t="s">
        <v>3</v>
      </c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46"/>
      <c r="X62" s="16"/>
      <c r="Y62" s="47"/>
      <c r="Z62" s="47"/>
      <c r="AA62" s="47"/>
    </row>
    <row r="63" spans="1:27" ht="12.75" customHeight="1">
      <c r="A63" s="20"/>
      <c r="B63" s="1"/>
      <c r="C63" s="136"/>
      <c r="D63" s="97" t="s">
        <v>21</v>
      </c>
      <c r="E63" s="96"/>
      <c r="F63" s="96"/>
      <c r="G63" s="96"/>
      <c r="H63" s="101"/>
      <c r="I63" s="101"/>
      <c r="J63" s="9"/>
      <c r="K63" s="93" t="s">
        <v>201</v>
      </c>
      <c r="L63" s="94"/>
      <c r="M63" s="70"/>
      <c r="N63" s="70"/>
      <c r="O63" s="70"/>
      <c r="P63" s="81"/>
      <c r="Q63" s="62" t="s">
        <v>202</v>
      </c>
      <c r="R63" s="90"/>
      <c r="S63" s="19"/>
      <c r="T63" s="11"/>
      <c r="U63" s="19"/>
      <c r="V63" s="12"/>
      <c r="X63" s="16"/>
      <c r="Y63" s="46"/>
      <c r="Z63" s="46"/>
      <c r="AA63" s="46"/>
    </row>
    <row r="64" spans="1:27" ht="12.75" customHeight="1">
      <c r="A64" s="20"/>
      <c r="B64" s="1"/>
      <c r="C64" s="137"/>
      <c r="D64" s="342" t="s">
        <v>3</v>
      </c>
      <c r="E64" s="343"/>
      <c r="F64" s="343"/>
      <c r="G64" s="343"/>
      <c r="H64" s="343"/>
      <c r="I64" s="343"/>
      <c r="J64" s="343"/>
      <c r="K64" s="345" t="s">
        <v>3</v>
      </c>
      <c r="L64" s="327"/>
      <c r="M64" s="327"/>
      <c r="N64" s="327"/>
      <c r="O64" s="327"/>
      <c r="P64" s="354"/>
      <c r="Q64" s="343" t="s">
        <v>3</v>
      </c>
      <c r="R64" s="343"/>
      <c r="S64" s="347"/>
      <c r="T64" s="347"/>
      <c r="U64" s="347"/>
      <c r="V64" s="344"/>
      <c r="X64" s="16"/>
      <c r="Y64" s="46"/>
      <c r="Z64" s="46"/>
      <c r="AA64" s="46"/>
    </row>
    <row r="65" spans="1:27" ht="12.75" customHeight="1">
      <c r="A65" s="20"/>
      <c r="B65" s="1"/>
      <c r="C65" s="138"/>
      <c r="D65" s="97" t="s">
        <v>203</v>
      </c>
      <c r="E65" s="96"/>
      <c r="F65" s="96"/>
      <c r="G65" s="96"/>
      <c r="H65" s="96"/>
      <c r="I65" s="96"/>
      <c r="J65" s="96"/>
      <c r="K65" s="96"/>
      <c r="L65" s="96"/>
      <c r="M65" s="100"/>
      <c r="N65" s="95" t="s">
        <v>204</v>
      </c>
      <c r="O65" s="96"/>
      <c r="P65" s="96"/>
      <c r="Q65" s="96"/>
      <c r="R65" s="96"/>
      <c r="S65" s="96"/>
      <c r="T65" s="96"/>
      <c r="U65" s="96"/>
      <c r="V65" s="79"/>
      <c r="X65" s="16"/>
      <c r="Y65" s="46"/>
      <c r="Z65" s="46"/>
      <c r="AA65" s="46"/>
    </row>
    <row r="66" spans="1:27" ht="12.75" customHeight="1">
      <c r="A66" s="20"/>
      <c r="B66" s="1"/>
      <c r="C66" s="136"/>
      <c r="D66" s="356" t="s">
        <v>3</v>
      </c>
      <c r="E66" s="357"/>
      <c r="F66" s="357"/>
      <c r="G66" s="357"/>
      <c r="H66" s="357"/>
      <c r="I66" s="357"/>
      <c r="J66" s="357"/>
      <c r="K66" s="357"/>
      <c r="L66" s="357"/>
      <c r="M66" s="358"/>
      <c r="N66" s="368" t="s">
        <v>3</v>
      </c>
      <c r="O66" s="357"/>
      <c r="P66" s="357"/>
      <c r="Q66" s="357"/>
      <c r="R66" s="357"/>
      <c r="S66" s="357"/>
      <c r="T66" s="357"/>
      <c r="U66" s="357"/>
      <c r="V66" s="359"/>
      <c r="X66" s="16"/>
      <c r="Y66" s="46"/>
      <c r="Z66" s="46"/>
      <c r="AA66" s="46"/>
    </row>
    <row r="67" spans="1:27" ht="12.75" customHeight="1">
      <c r="A67" s="20"/>
      <c r="B67" s="1"/>
      <c r="C67" s="136"/>
      <c r="D67" s="153" t="s">
        <v>25</v>
      </c>
      <c r="E67" s="154"/>
      <c r="F67" s="154"/>
      <c r="G67" s="154"/>
      <c r="H67" s="15" t="s">
        <v>428</v>
      </c>
      <c r="I67" s="1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12"/>
      <c r="X67" s="16"/>
      <c r="Z67" s="48" t="s">
        <v>411</v>
      </c>
      <c r="AA67" s="46"/>
    </row>
    <row r="68" spans="1:27" ht="12.75" customHeight="1">
      <c r="A68" s="20"/>
      <c r="B68" s="1"/>
      <c r="C68" s="135" t="s">
        <v>26</v>
      </c>
      <c r="D68" s="150" t="s">
        <v>27</v>
      </c>
      <c r="E68" s="150"/>
      <c r="F68" s="150"/>
      <c r="G68" s="150"/>
      <c r="H68" s="327" t="s">
        <v>583</v>
      </c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46"/>
      <c r="X68" s="16"/>
      <c r="Z68" s="49">
        <f>IF(AND(ZStBName="",ZStBAnschrift="",ZStBTel="",ZStBMobil="",ZStBFax="",ZStBEmail="",ZStBInternet=""),"Leer","")</f>
      </c>
      <c r="AA68" s="47"/>
    </row>
    <row r="69" spans="1:27" ht="12.75" customHeight="1">
      <c r="A69" s="20"/>
      <c r="B69" s="1"/>
      <c r="C69" s="136"/>
      <c r="D69" s="152"/>
      <c r="E69" s="152"/>
      <c r="F69" s="152"/>
      <c r="G69" s="152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2"/>
      <c r="X69" s="16"/>
      <c r="Y69" s="46"/>
      <c r="Z69" s="46"/>
      <c r="AA69" s="46"/>
    </row>
    <row r="70" spans="1:27" ht="12.75" customHeight="1">
      <c r="A70" s="20"/>
      <c r="B70" s="1"/>
      <c r="C70" s="136"/>
      <c r="D70" s="300" t="s">
        <v>3</v>
      </c>
      <c r="E70" s="298" t="s">
        <v>491</v>
      </c>
      <c r="F70" s="299" t="s">
        <v>582</v>
      </c>
      <c r="G70" s="298" t="s">
        <v>492</v>
      </c>
      <c r="H70" s="343" t="s">
        <v>584</v>
      </c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43"/>
      <c r="V70" s="344"/>
      <c r="X70" s="16"/>
      <c r="Y70" s="47"/>
      <c r="Z70" s="47"/>
      <c r="AA70" s="47"/>
    </row>
    <row r="71" spans="1:27" ht="12.75" customHeight="1">
      <c r="A71" s="20"/>
      <c r="B71" s="1"/>
      <c r="C71" s="136"/>
      <c r="D71" s="97" t="s">
        <v>21</v>
      </c>
      <c r="E71" s="96"/>
      <c r="F71" s="96"/>
      <c r="G71" s="96"/>
      <c r="H71" s="96"/>
      <c r="I71" s="96"/>
      <c r="J71" s="99"/>
      <c r="K71" s="93" t="s">
        <v>201</v>
      </c>
      <c r="L71" s="94"/>
      <c r="M71" s="70"/>
      <c r="N71" s="70"/>
      <c r="O71" s="70"/>
      <c r="P71" s="81"/>
      <c r="Q71" s="75" t="s">
        <v>202</v>
      </c>
      <c r="R71" s="94"/>
      <c r="S71" s="78"/>
      <c r="T71" s="70"/>
      <c r="U71" s="78"/>
      <c r="V71" s="79"/>
      <c r="X71" s="16"/>
      <c r="Y71" s="46"/>
      <c r="Z71" s="46"/>
      <c r="AA71" s="46"/>
    </row>
    <row r="72" spans="1:27" ht="12.75" customHeight="1">
      <c r="A72" s="20"/>
      <c r="B72" s="1"/>
      <c r="C72" s="137"/>
      <c r="D72" s="326" t="s">
        <v>585</v>
      </c>
      <c r="E72" s="327"/>
      <c r="F72" s="327"/>
      <c r="G72" s="327"/>
      <c r="H72" s="327"/>
      <c r="I72" s="327"/>
      <c r="J72" s="327"/>
      <c r="K72" s="345" t="s">
        <v>3</v>
      </c>
      <c r="L72" s="327"/>
      <c r="M72" s="328"/>
      <c r="N72" s="328"/>
      <c r="O72" s="328"/>
      <c r="P72" s="371"/>
      <c r="Q72" s="327" t="s">
        <v>586</v>
      </c>
      <c r="R72" s="327"/>
      <c r="S72" s="328"/>
      <c r="T72" s="328"/>
      <c r="U72" s="328"/>
      <c r="V72" s="346"/>
      <c r="X72" s="16"/>
      <c r="Y72" s="46"/>
      <c r="Z72" s="46"/>
      <c r="AA72" s="46"/>
    </row>
    <row r="73" spans="1:27" ht="12.75" customHeight="1">
      <c r="A73" s="20"/>
      <c r="B73" s="1"/>
      <c r="C73" s="138"/>
      <c r="D73" s="97" t="s">
        <v>203</v>
      </c>
      <c r="E73" s="96"/>
      <c r="F73" s="96"/>
      <c r="G73" s="96"/>
      <c r="H73" s="96"/>
      <c r="I73" s="96"/>
      <c r="J73" s="96"/>
      <c r="K73" s="96"/>
      <c r="L73" s="96"/>
      <c r="M73" s="100"/>
      <c r="N73" s="95" t="s">
        <v>204</v>
      </c>
      <c r="O73" s="96"/>
      <c r="P73" s="96"/>
      <c r="Q73" s="96"/>
      <c r="R73" s="96"/>
      <c r="S73" s="96"/>
      <c r="T73" s="96"/>
      <c r="U73" s="96"/>
      <c r="V73" s="79"/>
      <c r="X73" s="16"/>
      <c r="Y73" s="46"/>
      <c r="Z73" s="46"/>
      <c r="AA73" s="46"/>
    </row>
    <row r="74" spans="1:27" ht="12.75" customHeight="1">
      <c r="A74" s="20"/>
      <c r="B74" s="1"/>
      <c r="C74" s="139"/>
      <c r="D74" s="356" t="s">
        <v>587</v>
      </c>
      <c r="E74" s="357"/>
      <c r="F74" s="357"/>
      <c r="G74" s="357"/>
      <c r="H74" s="357"/>
      <c r="I74" s="357"/>
      <c r="J74" s="357"/>
      <c r="K74" s="357"/>
      <c r="L74" s="357"/>
      <c r="M74" s="358"/>
      <c r="N74" s="368" t="s">
        <v>588</v>
      </c>
      <c r="O74" s="357"/>
      <c r="P74" s="357"/>
      <c r="Q74" s="357"/>
      <c r="R74" s="357"/>
      <c r="S74" s="357"/>
      <c r="T74" s="357"/>
      <c r="U74" s="357"/>
      <c r="V74" s="359"/>
      <c r="X74" s="16"/>
      <c r="Y74" s="46"/>
      <c r="Z74" s="46"/>
      <c r="AA74" s="46"/>
    </row>
    <row r="75" spans="1:27" ht="3.75" customHeight="1">
      <c r="A75" s="20"/>
      <c r="B75" s="1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X75" s="16"/>
      <c r="Y75" s="46"/>
      <c r="Z75" s="46"/>
      <c r="AA75" s="46"/>
    </row>
    <row r="76" spans="1:27" ht="12.75" customHeight="1">
      <c r="A76" s="20"/>
      <c r="B76" s="1"/>
      <c r="C76"/>
      <c r="D76" s="66" t="s">
        <v>429</v>
      </c>
      <c r="E76" s="66"/>
      <c r="F76" s="67"/>
      <c r="G76" s="67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X76" s="16"/>
      <c r="Y76" s="18"/>
      <c r="Z76" s="18"/>
      <c r="AA76" s="18"/>
    </row>
    <row r="77" spans="1:24" ht="16.5" customHeight="1">
      <c r="A77" s="20"/>
      <c r="B77" s="1"/>
      <c r="C77"/>
      <c r="D77" s="370" t="s">
        <v>437</v>
      </c>
      <c r="E77" s="370"/>
      <c r="F77" s="370"/>
      <c r="G77" s="34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X77" s="20"/>
    </row>
    <row r="78" spans="1:24" ht="4.5" customHeight="1">
      <c r="A78" s="20"/>
      <c r="B78" s="20"/>
      <c r="C78" s="31"/>
      <c r="D78" s="20"/>
      <c r="E78" s="20"/>
      <c r="F78" s="20"/>
      <c r="G78" s="20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20"/>
      <c r="X78" s="20"/>
    </row>
    <row r="79" spans="3:22" ht="10.5" customHeight="1" hidden="1">
      <c r="C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3:22" ht="10.5" customHeight="1" hidden="1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3:22" ht="10.5" customHeight="1" hidden="1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3:22" ht="10.5" customHeight="1" hidden="1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3:22" ht="10.5" customHeight="1" hidden="1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3:22" ht="10.5" customHeight="1" hidden="1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3:22" ht="10.5" customHeight="1" hidden="1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3:22" ht="10.5" customHeight="1" hidden="1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3:22" ht="10.5" customHeight="1" hidden="1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3:22" ht="10.5" customHeight="1" hidden="1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3:22" ht="10.5" customHeight="1" hidden="1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3:22" ht="10.5" customHeight="1" hidden="1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3:22" ht="10.5" customHeight="1" hidden="1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3:22" ht="10.5" customHeight="1" hidden="1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3:22" ht="10.5" customHeight="1" hidden="1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ht="10.5" customHeight="1" hidden="1"/>
    <row r="95" spans="19:22" ht="10.5" customHeight="1" hidden="1">
      <c r="S95" s="369"/>
      <c r="T95" s="369"/>
      <c r="U95" s="369"/>
      <c r="V95" s="369"/>
    </row>
    <row r="96" ht="10.5" customHeight="1" hidden="1"/>
    <row r="97" ht="10.5" customHeight="1" hidden="1"/>
    <row r="98" ht="10.5" customHeight="1" hidden="1"/>
    <row r="99" ht="10.5" customHeight="1" hidden="1"/>
    <row r="100" ht="10.5" customHeight="1" hidden="1"/>
    <row r="101" ht="10.5" customHeight="1" hidden="1"/>
    <row r="102" ht="10.5" customHeight="1" hidden="1"/>
    <row r="103" ht="10.5" customHeight="1" hidden="1"/>
    <row r="104" ht="10.5" customHeight="1" hidden="1"/>
    <row r="105" ht="10.5" customHeight="1" hidden="1"/>
    <row r="106" ht="10.5" customHeight="1" hidden="1"/>
    <row r="107" ht="10.5" customHeight="1" hidden="1"/>
    <row r="108" ht="10.5" customHeight="1" hidden="1"/>
    <row r="109" ht="10.5" customHeight="1" hidden="1"/>
    <row r="110" ht="10.5" customHeight="1" hidden="1"/>
    <row r="111" ht="10.5" customHeight="1" hidden="1"/>
    <row r="112" ht="10.5" customHeight="1" hidden="1"/>
    <row r="113" ht="10.5" customHeight="1" hidden="1"/>
    <row r="114" ht="10.5" customHeight="1" hidden="1"/>
    <row r="115" ht="10.5" customHeight="1" hidden="1"/>
    <row r="116" ht="10.5" customHeight="1" hidden="1"/>
    <row r="117" ht="10.5" customHeight="1" hidden="1"/>
    <row r="118" ht="10.5" customHeight="1" hidden="1"/>
    <row r="119" ht="10.5" customHeight="1" hidden="1"/>
    <row r="120" ht="10.5" customHeight="1" hidden="1"/>
    <row r="121" ht="10.5" customHeight="1" hidden="1"/>
    <row r="122" ht="10.5" customHeight="1" hidden="1"/>
    <row r="123" ht="10.5" customHeight="1" hidden="1"/>
    <row r="124" ht="10.5" customHeight="1" hidden="1"/>
    <row r="125" ht="10.5" customHeight="1" hidden="1"/>
    <row r="126" ht="10.5" customHeight="1" hidden="1"/>
    <row r="127" ht="10.5" customHeight="1" hidden="1"/>
    <row r="128" ht="10.5" customHeight="1" hidden="1"/>
    <row r="129" ht="10.5" customHeight="1" hidden="1"/>
  </sheetData>
  <sheetProtection sheet="1" objects="1" scenarios="1"/>
  <mergeCells count="63">
    <mergeCell ref="D44:V44"/>
    <mergeCell ref="D46:V46"/>
    <mergeCell ref="D48:V48"/>
    <mergeCell ref="D52:M52"/>
    <mergeCell ref="N52:V52"/>
    <mergeCell ref="K50:P50"/>
    <mergeCell ref="D42:V42"/>
    <mergeCell ref="R4:V4"/>
    <mergeCell ref="D32:V32"/>
    <mergeCell ref="H36:V36"/>
    <mergeCell ref="H37:V37"/>
    <mergeCell ref="D5:L5"/>
    <mergeCell ref="D7:L7"/>
    <mergeCell ref="S24:T24"/>
    <mergeCell ref="N28:V28"/>
    <mergeCell ref="D8:N9"/>
    <mergeCell ref="S95:V95"/>
    <mergeCell ref="H70:V70"/>
    <mergeCell ref="Q72:V72"/>
    <mergeCell ref="D74:M74"/>
    <mergeCell ref="N74:V74"/>
    <mergeCell ref="D72:J72"/>
    <mergeCell ref="D77:F77"/>
    <mergeCell ref="K72:P72"/>
    <mergeCell ref="Z40:AB40"/>
    <mergeCell ref="Z38:AB38"/>
    <mergeCell ref="Z39:AB39"/>
    <mergeCell ref="H38:V38"/>
    <mergeCell ref="H39:V39"/>
    <mergeCell ref="H40:V40"/>
    <mergeCell ref="D54:J54"/>
    <mergeCell ref="N66:V66"/>
    <mergeCell ref="D66:M66"/>
    <mergeCell ref="D64:J64"/>
    <mergeCell ref="K64:P64"/>
    <mergeCell ref="Q64:V64"/>
    <mergeCell ref="Z36:AB36"/>
    <mergeCell ref="Z37:AB37"/>
    <mergeCell ref="D30:V30"/>
    <mergeCell ref="K26:P26"/>
    <mergeCell ref="D27:M27"/>
    <mergeCell ref="D26:J26"/>
    <mergeCell ref="Q26:V26"/>
    <mergeCell ref="D14:L15"/>
    <mergeCell ref="H68:V68"/>
    <mergeCell ref="D24:G24"/>
    <mergeCell ref="H24:R24"/>
    <mergeCell ref="D56:V56"/>
    <mergeCell ref="H60:V60"/>
    <mergeCell ref="H62:V62"/>
    <mergeCell ref="Q50:V50"/>
    <mergeCell ref="K54:V54"/>
    <mergeCell ref="D50:J50"/>
    <mergeCell ref="D1:H1"/>
    <mergeCell ref="D28:M28"/>
    <mergeCell ref="D10:L12"/>
    <mergeCell ref="O14:V15"/>
    <mergeCell ref="O12:V13"/>
    <mergeCell ref="O10:V11"/>
    <mergeCell ref="D22:V22"/>
    <mergeCell ref="U24:V24"/>
    <mergeCell ref="D18:V18"/>
    <mergeCell ref="D20:V20"/>
  </mergeCells>
  <printOptions horizontalCentered="1"/>
  <pageMargins left="0" right="0" top="0.1968503937007874" bottom="0" header="0.1968503937007874" footer="0.3937007874015748"/>
  <pageSetup fitToHeight="1" fitToWidth="1" horizontalDpi="600" verticalDpi="6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Y71"/>
  <sheetViews>
    <sheetView showGridLines="0" showRowColHeaders="0" zoomScalePageLayoutView="0" workbookViewId="0" topLeftCell="A1">
      <pane ySplit="1" topLeftCell="A65" activePane="bottomLeft" state="frozen"/>
      <selection pane="topLeft" activeCell="D5" sqref="D5:L5"/>
      <selection pane="bottomLeft" activeCell="F5" sqref="F5:O5"/>
    </sheetView>
  </sheetViews>
  <sheetFormatPr defaultColWidth="0" defaultRowHeight="12.75" zeroHeight="1"/>
  <cols>
    <col min="1" max="1" width="0.85546875" style="3" customWidth="1"/>
    <col min="2" max="2" width="5.7109375" style="3" customWidth="1"/>
    <col min="3" max="3" width="4.00390625" style="3" customWidth="1"/>
    <col min="4" max="4" width="2.28125" style="3" customWidth="1"/>
    <col min="5" max="5" width="11.140625" style="3" customWidth="1"/>
    <col min="6" max="6" width="4.7109375" style="3" customWidth="1"/>
    <col min="7" max="7" width="2.57421875" style="3" customWidth="1"/>
    <col min="8" max="9" width="3.421875" style="3" customWidth="1"/>
    <col min="10" max="11" width="2.28125" style="3" customWidth="1"/>
    <col min="12" max="12" width="1.1484375" style="3" customWidth="1"/>
    <col min="13" max="13" width="3.57421875" style="3" customWidth="1"/>
    <col min="14" max="14" width="3.421875" style="3" customWidth="1"/>
    <col min="15" max="15" width="6.7109375" style="3" customWidth="1"/>
    <col min="16" max="16" width="0.5625" style="3" customWidth="1"/>
    <col min="17" max="17" width="5.00390625" style="3" customWidth="1"/>
    <col min="18" max="18" width="7.7109375" style="3" customWidth="1"/>
    <col min="19" max="19" width="6.7109375" style="3" customWidth="1"/>
    <col min="20" max="20" width="0.9921875" style="3" customWidth="1"/>
    <col min="21" max="21" width="5.28125" style="3" customWidth="1"/>
    <col min="22" max="22" width="7.140625" style="3" customWidth="1"/>
    <col min="23" max="23" width="13.140625" style="3" customWidth="1"/>
    <col min="24" max="24" width="5.7109375" style="3" customWidth="1"/>
    <col min="25" max="25" width="0.85546875" style="3" customWidth="1"/>
    <col min="26" max="26" width="3.7109375" style="3" hidden="1" customWidth="1"/>
    <col min="27" max="16384" width="11.421875" style="3" hidden="1" customWidth="1"/>
  </cols>
  <sheetData>
    <row r="1" spans="1:25" s="1" customFormat="1" ht="18" customHeight="1">
      <c r="A1" s="20"/>
      <c r="B1" s="20"/>
      <c r="C1" s="20"/>
      <c r="D1" s="384" t="s">
        <v>448</v>
      </c>
      <c r="E1" s="384"/>
      <c r="F1" s="384"/>
      <c r="G1" s="384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s="1" customFormat="1" ht="4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2.75" customHeight="1">
      <c r="A3" s="20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 t="s">
        <v>444</v>
      </c>
      <c r="P3" s="128"/>
      <c r="Q3" s="128"/>
      <c r="R3" s="444" t="s">
        <v>3</v>
      </c>
      <c r="S3" s="444"/>
      <c r="T3" s="444"/>
      <c r="U3" s="444"/>
      <c r="V3" s="444"/>
      <c r="W3" s="444"/>
      <c r="Y3" s="20"/>
    </row>
    <row r="4" spans="1:25" ht="12.75" customHeight="1">
      <c r="A4" s="20"/>
      <c r="C4" s="284" t="s">
        <v>6</v>
      </c>
      <c r="D4" s="155" t="s">
        <v>209</v>
      </c>
      <c r="E4" s="156"/>
      <c r="F4" s="85" t="s">
        <v>210</v>
      </c>
      <c r="G4" s="85"/>
      <c r="H4" s="36"/>
      <c r="I4" s="36"/>
      <c r="J4" s="36"/>
      <c r="K4" s="36"/>
      <c r="L4" s="36"/>
      <c r="M4" s="36"/>
      <c r="N4" s="36"/>
      <c r="O4" s="36"/>
      <c r="P4" s="158"/>
      <c r="Q4" s="158"/>
      <c r="R4" s="158"/>
      <c r="S4" s="86" t="s">
        <v>211</v>
      </c>
      <c r="T4" s="35"/>
      <c r="U4" s="15"/>
      <c r="V4" s="36"/>
      <c r="W4" s="37"/>
      <c r="Y4" s="20"/>
    </row>
    <row r="5" spans="1:25" ht="12.75" customHeight="1">
      <c r="A5" s="20"/>
      <c r="C5" s="135" t="s">
        <v>208</v>
      </c>
      <c r="D5" s="410" t="s">
        <v>447</v>
      </c>
      <c r="E5" s="411"/>
      <c r="F5" s="399"/>
      <c r="G5" s="400"/>
      <c r="H5" s="400"/>
      <c r="I5" s="400"/>
      <c r="J5" s="400"/>
      <c r="K5" s="400"/>
      <c r="L5" s="400"/>
      <c r="M5" s="400"/>
      <c r="N5" s="400"/>
      <c r="O5" s="401"/>
      <c r="P5" s="161"/>
      <c r="Q5" s="159"/>
      <c r="R5" s="160"/>
      <c r="S5" s="404"/>
      <c r="T5" s="405"/>
      <c r="U5" s="405"/>
      <c r="V5" s="405"/>
      <c r="W5" s="406"/>
      <c r="Y5" s="20"/>
    </row>
    <row r="6" spans="1:25" ht="12.75" customHeight="1">
      <c r="A6" s="20"/>
      <c r="C6" s="136"/>
      <c r="D6" s="77" t="s">
        <v>212</v>
      </c>
      <c r="E6" s="77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9"/>
      <c r="Y6" s="20"/>
    </row>
    <row r="7" spans="1:25" ht="12.75" customHeight="1">
      <c r="A7" s="20"/>
      <c r="C7" s="136"/>
      <c r="D7" s="326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46"/>
      <c r="Y7" s="20"/>
    </row>
    <row r="8" spans="1:25" ht="12.75" customHeight="1">
      <c r="A8" s="20"/>
      <c r="C8" s="136"/>
      <c r="D8" s="13" t="s">
        <v>213</v>
      </c>
      <c r="E8" s="1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Y8" s="20"/>
    </row>
    <row r="9" spans="1:25" ht="12.75" customHeight="1">
      <c r="A9" s="20"/>
      <c r="C9" s="136"/>
      <c r="D9" s="356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9"/>
      <c r="Y9" s="20"/>
    </row>
    <row r="10" spans="1:25" ht="12.75">
      <c r="A10" s="20"/>
      <c r="C10" s="136"/>
      <c r="D10" s="152"/>
      <c r="E10" s="15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49"/>
      <c r="Y10" s="20"/>
    </row>
    <row r="11" spans="1:25" ht="12.75">
      <c r="A11" s="20"/>
      <c r="C11" s="135" t="s">
        <v>214</v>
      </c>
      <c r="D11" s="151" t="s">
        <v>215</v>
      </c>
      <c r="E11" s="151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49"/>
      <c r="X11" s="9"/>
      <c r="Y11" s="20"/>
    </row>
    <row r="12" spans="1:25" ht="12.75" customHeight="1">
      <c r="A12" s="20"/>
      <c r="C12" s="136"/>
      <c r="D12" s="152"/>
      <c r="E12" s="152"/>
      <c r="F12" s="132"/>
      <c r="G12" s="132"/>
      <c r="H12" s="132"/>
      <c r="I12" s="132"/>
      <c r="J12" s="132"/>
      <c r="K12" s="132"/>
      <c r="L12" s="132"/>
      <c r="M12" s="132"/>
      <c r="N12" s="132"/>
      <c r="O12" s="53"/>
      <c r="P12" s="30"/>
      <c r="Q12" s="30"/>
      <c r="R12" s="30"/>
      <c r="S12" s="164"/>
      <c r="T12" s="164"/>
      <c r="U12" s="165"/>
      <c r="V12" s="142"/>
      <c r="W12" s="166"/>
      <c r="Y12" s="20"/>
    </row>
    <row r="13" spans="1:25" ht="12.75" customHeight="1">
      <c r="A13" s="20"/>
      <c r="C13" s="136"/>
      <c r="D13" s="163" t="s">
        <v>438</v>
      </c>
      <c r="E13" s="163"/>
      <c r="F13" s="132"/>
      <c r="G13" s="132"/>
      <c r="H13" s="132"/>
      <c r="I13" s="132"/>
      <c r="J13" s="132"/>
      <c r="K13" s="132"/>
      <c r="L13" s="132"/>
      <c r="M13" s="132"/>
      <c r="N13" s="132"/>
      <c r="O13" s="367"/>
      <c r="P13" s="367"/>
      <c r="Q13" s="367"/>
      <c r="R13" s="367"/>
      <c r="S13" s="167"/>
      <c r="T13" s="167"/>
      <c r="U13" s="165"/>
      <c r="V13" s="142"/>
      <c r="W13" s="166"/>
      <c r="Y13" s="20"/>
    </row>
    <row r="14" spans="1:25" ht="12.75" customHeight="1">
      <c r="A14" s="20"/>
      <c r="C14" s="136"/>
      <c r="D14" s="168"/>
      <c r="E14" s="169"/>
      <c r="F14" s="169"/>
      <c r="G14" s="169"/>
      <c r="H14" s="70"/>
      <c r="I14" s="70"/>
      <c r="J14" s="70"/>
      <c r="K14" s="70"/>
      <c r="L14" s="70"/>
      <c r="M14" s="70"/>
      <c r="N14" s="70"/>
      <c r="O14" s="70"/>
      <c r="P14" s="70"/>
      <c r="Q14" s="169"/>
      <c r="R14" s="169"/>
      <c r="S14" s="169"/>
      <c r="T14" s="83"/>
      <c r="U14" s="83"/>
      <c r="V14" s="70"/>
      <c r="W14" s="79"/>
      <c r="X14" s="9"/>
      <c r="Y14" s="20"/>
    </row>
    <row r="15" spans="1:25" ht="12.75" customHeight="1">
      <c r="A15" s="20"/>
      <c r="C15" s="136"/>
      <c r="D15" s="163" t="s">
        <v>216</v>
      </c>
      <c r="E15" s="163"/>
      <c r="F15" s="132"/>
      <c r="G15" s="132"/>
      <c r="H15" s="412"/>
      <c r="I15" s="412"/>
      <c r="J15" s="412"/>
      <c r="K15" s="412"/>
      <c r="L15" s="412"/>
      <c r="M15" s="412"/>
      <c r="N15" s="412"/>
      <c r="O15" s="412"/>
      <c r="P15" s="412"/>
      <c r="Q15" s="173" t="s">
        <v>217</v>
      </c>
      <c r="R15" s="167"/>
      <c r="S15" s="163"/>
      <c r="T15" s="408"/>
      <c r="U15" s="408"/>
      <c r="V15" s="408"/>
      <c r="W15" s="409"/>
      <c r="X15" s="9"/>
      <c r="Y15" s="20"/>
    </row>
    <row r="16" spans="1:25" ht="12.75" customHeight="1">
      <c r="A16" s="20"/>
      <c r="C16" s="136"/>
      <c r="D16" s="168"/>
      <c r="E16" s="169"/>
      <c r="F16" s="169"/>
      <c r="G16" s="169"/>
      <c r="H16" s="70"/>
      <c r="I16" s="70"/>
      <c r="J16" s="70"/>
      <c r="K16" s="70"/>
      <c r="L16" s="70"/>
      <c r="M16" s="70"/>
      <c r="N16" s="70"/>
      <c r="O16" s="70"/>
      <c r="P16" s="70"/>
      <c r="Q16" s="174"/>
      <c r="R16" s="174"/>
      <c r="S16" s="169"/>
      <c r="T16" s="83"/>
      <c r="U16" s="83"/>
      <c r="V16" s="83"/>
      <c r="W16" s="79"/>
      <c r="X16" s="9"/>
      <c r="Y16" s="20"/>
    </row>
    <row r="17" spans="1:25" ht="12.75" customHeight="1">
      <c r="A17" s="20"/>
      <c r="C17" s="136"/>
      <c r="D17" s="170" t="s">
        <v>218</v>
      </c>
      <c r="E17" s="171"/>
      <c r="F17" s="172"/>
      <c r="G17" s="172"/>
      <c r="H17" s="400"/>
      <c r="I17" s="400"/>
      <c r="J17" s="400"/>
      <c r="K17" s="400"/>
      <c r="L17" s="407"/>
      <c r="M17" s="407"/>
      <c r="N17" s="407"/>
      <c r="O17" s="407"/>
      <c r="P17" s="407"/>
      <c r="Q17" s="175" t="s">
        <v>219</v>
      </c>
      <c r="R17" s="159"/>
      <c r="S17" s="171"/>
      <c r="T17" s="327"/>
      <c r="U17" s="327"/>
      <c r="V17" s="327"/>
      <c r="W17" s="355"/>
      <c r="X17" s="9"/>
      <c r="Y17" s="20"/>
    </row>
    <row r="18" spans="1:25" ht="12.75">
      <c r="A18" s="20"/>
      <c r="C18" s="136"/>
      <c r="D18" s="152"/>
      <c r="E18" s="15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49"/>
      <c r="X18" s="9"/>
      <c r="Y18" s="20"/>
    </row>
    <row r="19" spans="1:25" ht="12.75">
      <c r="A19" s="20"/>
      <c r="C19" s="136"/>
      <c r="D19" s="310"/>
      <c r="E19" s="449" t="s">
        <v>493</v>
      </c>
      <c r="F19" s="450"/>
      <c r="G19" s="450"/>
      <c r="H19" s="450"/>
      <c r="I19" s="451"/>
      <c r="J19" s="311"/>
      <c r="K19" s="449" t="s">
        <v>494</v>
      </c>
      <c r="L19" s="450"/>
      <c r="M19" s="450"/>
      <c r="N19" s="450"/>
      <c r="O19" s="450"/>
      <c r="P19" s="450"/>
      <c r="Q19" s="450"/>
      <c r="R19" s="450"/>
      <c r="S19" s="450"/>
      <c r="T19" s="132"/>
      <c r="U19" s="132"/>
      <c r="V19" s="132"/>
      <c r="W19" s="149"/>
      <c r="X19" s="9"/>
      <c r="Y19" s="20"/>
    </row>
    <row r="20" spans="1:25" ht="12.75" customHeight="1">
      <c r="A20" s="20"/>
      <c r="C20" s="136"/>
      <c r="D20" s="77" t="s">
        <v>224</v>
      </c>
      <c r="E20" s="78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9"/>
      <c r="X20" s="9"/>
      <c r="Y20" s="20"/>
    </row>
    <row r="21" spans="1:25" ht="12.75" customHeight="1">
      <c r="A21" s="20"/>
      <c r="C21" s="136"/>
      <c r="D21" s="342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4"/>
      <c r="X21" s="9"/>
      <c r="Y21" s="20"/>
    </row>
    <row r="22" spans="1:25" ht="12.75" customHeight="1">
      <c r="A22" s="20"/>
      <c r="C22" s="136"/>
      <c r="D22" s="77" t="s">
        <v>227</v>
      </c>
      <c r="E22" s="78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9"/>
      <c r="X22" s="9"/>
      <c r="Y22" s="20"/>
    </row>
    <row r="23" spans="1:25" ht="12.75" customHeight="1">
      <c r="A23" s="20"/>
      <c r="C23" s="136"/>
      <c r="D23" s="326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46"/>
      <c r="X23" s="9"/>
      <c r="Y23" s="20"/>
    </row>
    <row r="24" spans="1:25" ht="12.75" customHeight="1">
      <c r="A24" s="20"/>
      <c r="C24" s="136"/>
      <c r="D24" s="13" t="s">
        <v>9</v>
      </c>
      <c r="E24" s="19"/>
      <c r="F24" s="80" t="s">
        <v>11</v>
      </c>
      <c r="G24" s="78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87"/>
      <c r="U24" s="78" t="s">
        <v>9</v>
      </c>
      <c r="V24" s="81"/>
      <c r="W24" s="76" t="s">
        <v>10</v>
      </c>
      <c r="X24" s="9"/>
      <c r="Y24" s="20"/>
    </row>
    <row r="25" spans="1:25" ht="12.75" customHeight="1">
      <c r="A25" s="20"/>
      <c r="C25" s="136"/>
      <c r="D25" s="356"/>
      <c r="E25" s="358"/>
      <c r="F25" s="368"/>
      <c r="G25" s="357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87"/>
      <c r="U25" s="388"/>
      <c r="V25" s="389"/>
      <c r="W25" s="44"/>
      <c r="X25" s="9"/>
      <c r="Y25" s="20"/>
    </row>
    <row r="26" spans="1:25" ht="12.75" customHeight="1">
      <c r="A26" s="20"/>
      <c r="C26" s="136"/>
      <c r="D26" s="152"/>
      <c r="E26" s="152"/>
      <c r="F26" s="132"/>
      <c r="G26" s="132"/>
      <c r="H26" s="11"/>
      <c r="I26" s="11"/>
      <c r="J26" s="11"/>
      <c r="K26" s="11"/>
      <c r="L26" s="11"/>
      <c r="M26" s="11"/>
      <c r="N26" s="11"/>
      <c r="O26" s="11"/>
      <c r="P26" s="11"/>
      <c r="Q26" s="132"/>
      <c r="R26" s="132"/>
      <c r="S26" s="132"/>
      <c r="T26" s="132"/>
      <c r="U26" s="132"/>
      <c r="V26" s="132"/>
      <c r="W26" s="149"/>
      <c r="X26" s="9"/>
      <c r="Y26" s="20"/>
    </row>
    <row r="27" spans="1:25" ht="12.75" customHeight="1">
      <c r="A27" s="20"/>
      <c r="C27" s="135" t="s">
        <v>220</v>
      </c>
      <c r="D27" s="176" t="s">
        <v>221</v>
      </c>
      <c r="E27" s="176"/>
      <c r="F27" s="134"/>
      <c r="G27" s="134"/>
      <c r="H27" s="402"/>
      <c r="I27" s="402"/>
      <c r="J27" s="402"/>
      <c r="K27" s="402"/>
      <c r="L27" s="403"/>
      <c r="M27" s="403"/>
      <c r="N27" s="403"/>
      <c r="O27" s="403"/>
      <c r="P27" s="403"/>
      <c r="Q27" s="177"/>
      <c r="R27" s="177"/>
      <c r="S27" s="178"/>
      <c r="T27" s="178"/>
      <c r="U27" s="178"/>
      <c r="V27" s="178"/>
      <c r="W27" s="179"/>
      <c r="X27" s="9"/>
      <c r="Y27" s="20"/>
    </row>
    <row r="28" spans="1:25" ht="12.75" customHeight="1">
      <c r="A28" s="20"/>
      <c r="C28" s="136"/>
      <c r="D28" s="152"/>
      <c r="E28" s="15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32"/>
      <c r="S28" s="132"/>
      <c r="T28" s="132"/>
      <c r="U28" s="132"/>
      <c r="V28" s="132"/>
      <c r="W28" s="149"/>
      <c r="X28" s="9"/>
      <c r="Y28" s="20"/>
    </row>
    <row r="29" spans="1:25" ht="12.75" customHeight="1">
      <c r="A29" s="20"/>
      <c r="C29" s="135" t="s">
        <v>222</v>
      </c>
      <c r="D29" s="176" t="s">
        <v>223</v>
      </c>
      <c r="E29" s="176"/>
      <c r="F29" s="84" t="s">
        <v>439</v>
      </c>
      <c r="G29" s="417"/>
      <c r="H29" s="417"/>
      <c r="I29" s="417"/>
      <c r="J29" s="417"/>
      <c r="K29" s="417"/>
      <c r="L29" s="84" t="s">
        <v>440</v>
      </c>
      <c r="M29" s="62"/>
      <c r="N29" s="427"/>
      <c r="O29" s="427"/>
      <c r="P29" s="427"/>
      <c r="Q29" s="427"/>
      <c r="R29" s="177"/>
      <c r="S29" s="132"/>
      <c r="T29" s="132"/>
      <c r="U29" s="134"/>
      <c r="V29" s="134"/>
      <c r="W29" s="179"/>
      <c r="X29" s="9"/>
      <c r="Y29" s="20"/>
    </row>
    <row r="30" spans="1:25" ht="12.75" customHeight="1">
      <c r="A30" s="20"/>
      <c r="C30" s="162"/>
      <c r="D30" s="190"/>
      <c r="E30" s="190"/>
      <c r="F30" s="180"/>
      <c r="G30" s="180"/>
      <c r="H30" s="180"/>
      <c r="I30" s="180"/>
      <c r="J30" s="180"/>
      <c r="K30" s="180"/>
      <c r="L30" s="5"/>
      <c r="M30" s="5"/>
      <c r="N30" s="5"/>
      <c r="O30" s="5"/>
      <c r="P30" s="5"/>
      <c r="Q30" s="5"/>
      <c r="R30" s="167"/>
      <c r="S30" s="180"/>
      <c r="T30" s="180"/>
      <c r="U30" s="180"/>
      <c r="V30" s="181"/>
      <c r="W30" s="182"/>
      <c r="X30" s="9"/>
      <c r="Y30" s="20"/>
    </row>
    <row r="31" spans="1:25" ht="12.75" customHeight="1">
      <c r="A31" s="20"/>
      <c r="C31" s="135" t="s">
        <v>28</v>
      </c>
      <c r="D31" s="191" t="s">
        <v>29</v>
      </c>
      <c r="E31" s="191"/>
      <c r="F31" s="132"/>
      <c r="G31" s="132"/>
      <c r="H31" s="132"/>
      <c r="I31" s="132"/>
      <c r="J31" s="132"/>
      <c r="K31" s="132"/>
      <c r="L31" s="428"/>
      <c r="M31" s="428"/>
      <c r="N31" s="428"/>
      <c r="O31" s="428"/>
      <c r="P31" s="428"/>
      <c r="Q31" s="428"/>
      <c r="R31" s="167"/>
      <c r="S31" s="132"/>
      <c r="T31" s="132"/>
      <c r="U31" s="132"/>
      <c r="V31" s="183"/>
      <c r="W31" s="184"/>
      <c r="X31" s="9"/>
      <c r="Y31" s="20"/>
    </row>
    <row r="32" spans="1:25" ht="12.75" customHeight="1">
      <c r="A32" s="20"/>
      <c r="C32" s="162"/>
      <c r="D32" s="192"/>
      <c r="E32" s="193"/>
      <c r="F32" s="169"/>
      <c r="G32" s="169"/>
      <c r="H32" s="169"/>
      <c r="I32" s="169"/>
      <c r="J32" s="169"/>
      <c r="K32" s="169"/>
      <c r="L32" s="70"/>
      <c r="M32" s="70"/>
      <c r="N32" s="70"/>
      <c r="O32" s="70"/>
      <c r="P32" s="70"/>
      <c r="Q32" s="70"/>
      <c r="R32" s="174"/>
      <c r="S32" s="169"/>
      <c r="T32" s="169"/>
      <c r="U32" s="169"/>
      <c r="V32" s="185"/>
      <c r="W32" s="186"/>
      <c r="X32" s="9"/>
      <c r="Y32" s="20"/>
    </row>
    <row r="33" spans="1:25" ht="12.75" customHeight="1">
      <c r="A33" s="20"/>
      <c r="C33" s="135"/>
      <c r="D33" s="194" t="s">
        <v>30</v>
      </c>
      <c r="E33" s="194"/>
      <c r="F33" s="134"/>
      <c r="G33" s="132"/>
      <c r="H33" s="132"/>
      <c r="I33" s="132"/>
      <c r="J33" s="132"/>
      <c r="K33" s="132"/>
      <c r="L33" s="429"/>
      <c r="M33" s="429"/>
      <c r="N33" s="429"/>
      <c r="O33" s="429"/>
      <c r="P33" s="429"/>
      <c r="Q33" s="429"/>
      <c r="R33" s="167"/>
      <c r="S33" s="134"/>
      <c r="T33" s="134"/>
      <c r="U33" s="134"/>
      <c r="V33" s="187"/>
      <c r="W33" s="188"/>
      <c r="X33" s="9"/>
      <c r="Y33" s="20"/>
    </row>
    <row r="34" spans="1:25" ht="12.75">
      <c r="A34" s="20"/>
      <c r="C34" s="136"/>
      <c r="D34" s="195" t="s">
        <v>31</v>
      </c>
      <c r="E34" s="195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455" t="s">
        <v>32</v>
      </c>
      <c r="S34" s="456"/>
      <c r="T34" s="456"/>
      <c r="U34" s="457"/>
      <c r="V34" s="447" t="s">
        <v>33</v>
      </c>
      <c r="W34" s="448"/>
      <c r="X34" s="9"/>
      <c r="Y34" s="20"/>
    </row>
    <row r="35" spans="1:25" ht="12.75">
      <c r="A35" s="20"/>
      <c r="C35" s="135" t="s">
        <v>34</v>
      </c>
      <c r="D35" s="197" t="s">
        <v>35</v>
      </c>
      <c r="E35" s="197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458" t="s">
        <v>36</v>
      </c>
      <c r="S35" s="459"/>
      <c r="T35" s="459"/>
      <c r="U35" s="460"/>
      <c r="V35" s="395" t="s">
        <v>430</v>
      </c>
      <c r="W35" s="396"/>
      <c r="X35" s="9"/>
      <c r="Y35" s="20"/>
    </row>
    <row r="36" spans="1:25" ht="12.75">
      <c r="A36" s="20"/>
      <c r="C36" s="136"/>
      <c r="D36" s="138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49"/>
      <c r="R36" s="138"/>
      <c r="S36" s="132"/>
      <c r="T36" s="132"/>
      <c r="U36" s="149"/>
      <c r="V36" s="395"/>
      <c r="W36" s="396"/>
      <c r="X36" s="9"/>
      <c r="Y36" s="20"/>
    </row>
    <row r="37" spans="1:25" ht="12.75">
      <c r="A37" s="20"/>
      <c r="C37" s="136"/>
      <c r="D37" s="198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79"/>
      <c r="R37" s="461" t="s">
        <v>228</v>
      </c>
      <c r="S37" s="462"/>
      <c r="T37" s="463"/>
      <c r="U37" s="189" t="s">
        <v>37</v>
      </c>
      <c r="V37" s="445" t="s">
        <v>38</v>
      </c>
      <c r="W37" s="446"/>
      <c r="X37" s="9"/>
      <c r="Y37" s="20"/>
    </row>
    <row r="38" spans="1:25" ht="12.75" customHeight="1">
      <c r="A38" s="20"/>
      <c r="C38" s="136"/>
      <c r="D38" s="421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3"/>
      <c r="R38" s="125"/>
      <c r="S38" s="5"/>
      <c r="T38" s="5"/>
      <c r="U38" s="71"/>
      <c r="V38" s="397"/>
      <c r="W38" s="398"/>
      <c r="X38" s="9"/>
      <c r="Y38" s="20"/>
    </row>
    <row r="39" spans="1:25" ht="12.75" customHeight="1">
      <c r="A39" s="20"/>
      <c r="C39" s="136"/>
      <c r="D39" s="424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6"/>
      <c r="R39" s="126"/>
      <c r="S39" s="11"/>
      <c r="T39" s="11"/>
      <c r="U39" s="72"/>
      <c r="V39" s="413"/>
      <c r="W39" s="414"/>
      <c r="X39" s="9"/>
      <c r="Y39" s="20"/>
    </row>
    <row r="40" spans="1:25" ht="12.75" customHeight="1">
      <c r="A40" s="20"/>
      <c r="C40" s="136"/>
      <c r="D40" s="418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20"/>
      <c r="R40" s="390"/>
      <c r="S40" s="386"/>
      <c r="T40" s="386"/>
      <c r="U40" s="295"/>
      <c r="V40" s="391"/>
      <c r="W40" s="392"/>
      <c r="X40" s="9"/>
      <c r="Y40" s="20"/>
    </row>
    <row r="41" spans="1:25" ht="12.75" customHeight="1">
      <c r="A41" s="20"/>
      <c r="C41" s="136"/>
      <c r="D41" s="421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3"/>
      <c r="R41" s="125"/>
      <c r="S41" s="5"/>
      <c r="T41" s="5"/>
      <c r="U41" s="73"/>
      <c r="V41" s="397"/>
      <c r="W41" s="398"/>
      <c r="X41" s="9"/>
      <c r="Y41" s="20"/>
    </row>
    <row r="42" spans="1:25" ht="12.75" customHeight="1">
      <c r="A42" s="20"/>
      <c r="C42" s="136"/>
      <c r="D42" s="424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6"/>
      <c r="R42" s="126"/>
      <c r="S42" s="11"/>
      <c r="T42" s="11"/>
      <c r="U42" s="74"/>
      <c r="V42" s="413"/>
      <c r="W42" s="414"/>
      <c r="Y42" s="20"/>
    </row>
    <row r="43" spans="1:25" ht="12.75" customHeight="1">
      <c r="A43" s="20"/>
      <c r="C43" s="136"/>
      <c r="D43" s="418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20"/>
      <c r="R43" s="385"/>
      <c r="S43" s="386"/>
      <c r="T43" s="386"/>
      <c r="U43" s="295"/>
      <c r="V43" s="393"/>
      <c r="W43" s="394"/>
      <c r="Y43" s="20"/>
    </row>
    <row r="44" spans="1:25" ht="12.75" customHeight="1">
      <c r="A44" s="20"/>
      <c r="C44" s="136"/>
      <c r="D44" s="421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3"/>
      <c r="R44" s="125"/>
      <c r="S44" s="5"/>
      <c r="T44" s="5"/>
      <c r="U44" s="73"/>
      <c r="V44" s="397"/>
      <c r="W44" s="398"/>
      <c r="Y44" s="20"/>
    </row>
    <row r="45" spans="1:25" ht="12.75" customHeight="1">
      <c r="A45" s="20"/>
      <c r="C45" s="136"/>
      <c r="D45" s="424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6"/>
      <c r="R45" s="126"/>
      <c r="S45" s="11"/>
      <c r="T45" s="11"/>
      <c r="U45" s="74"/>
      <c r="V45" s="413"/>
      <c r="W45" s="414"/>
      <c r="Y45" s="20"/>
    </row>
    <row r="46" spans="1:25" ht="12.75" customHeight="1">
      <c r="A46" s="20"/>
      <c r="C46" s="136"/>
      <c r="D46" s="418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20"/>
      <c r="R46" s="385"/>
      <c r="S46" s="386"/>
      <c r="T46" s="386"/>
      <c r="U46" s="295"/>
      <c r="V46" s="415"/>
      <c r="W46" s="416"/>
      <c r="Y46" s="20"/>
    </row>
    <row r="47" spans="1:25" ht="12.75" customHeight="1">
      <c r="A47" s="20"/>
      <c r="C47" s="136"/>
      <c r="D47" s="421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3"/>
      <c r="R47" s="125"/>
      <c r="S47" s="5"/>
      <c r="T47" s="5"/>
      <c r="U47" s="73"/>
      <c r="V47" s="397"/>
      <c r="W47" s="398"/>
      <c r="Y47" s="20"/>
    </row>
    <row r="48" spans="1:25" ht="12.75" customHeight="1">
      <c r="A48" s="20"/>
      <c r="C48" s="136"/>
      <c r="D48" s="424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25"/>
      <c r="P48" s="425"/>
      <c r="Q48" s="426"/>
      <c r="R48" s="126"/>
      <c r="S48" s="68"/>
      <c r="T48" s="68"/>
      <c r="U48" s="74"/>
      <c r="V48" s="413"/>
      <c r="W48" s="414"/>
      <c r="Y48" s="20"/>
    </row>
    <row r="49" spans="1:25" ht="12.75" customHeight="1">
      <c r="A49" s="20"/>
      <c r="C49" s="136"/>
      <c r="D49" s="418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20"/>
      <c r="R49" s="385"/>
      <c r="S49" s="386"/>
      <c r="T49" s="386"/>
      <c r="U49" s="295"/>
      <c r="V49" s="415"/>
      <c r="W49" s="416"/>
      <c r="Y49" s="20"/>
    </row>
    <row r="50" spans="1:25" ht="12.75" customHeight="1">
      <c r="A50" s="20"/>
      <c r="C50" s="136"/>
      <c r="D50" s="421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3"/>
      <c r="R50" s="125"/>
      <c r="S50" s="5"/>
      <c r="T50" s="5"/>
      <c r="U50" s="73"/>
      <c r="V50" s="397"/>
      <c r="W50" s="398"/>
      <c r="Y50" s="20"/>
    </row>
    <row r="51" spans="1:25" ht="12.75" customHeight="1">
      <c r="A51" s="20"/>
      <c r="C51" s="136"/>
      <c r="D51" s="424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6"/>
      <c r="R51" s="126"/>
      <c r="S51" s="11"/>
      <c r="T51" s="11"/>
      <c r="U51" s="74"/>
      <c r="V51" s="413"/>
      <c r="W51" s="414"/>
      <c r="Y51" s="20"/>
    </row>
    <row r="52" spans="1:25" ht="12.75" customHeight="1">
      <c r="A52" s="20"/>
      <c r="C52" s="136"/>
      <c r="D52" s="418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20"/>
      <c r="R52" s="385"/>
      <c r="S52" s="386"/>
      <c r="T52" s="386"/>
      <c r="U52" s="295"/>
      <c r="V52" s="415"/>
      <c r="W52" s="416"/>
      <c r="Y52" s="20"/>
    </row>
    <row r="53" spans="1:25" ht="12.75" customHeight="1">
      <c r="A53" s="20"/>
      <c r="C53" s="136"/>
      <c r="D53" s="421"/>
      <c r="E53" s="422"/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3"/>
      <c r="R53" s="125"/>
      <c r="S53" s="5"/>
      <c r="T53" s="5"/>
      <c r="U53" s="73"/>
      <c r="V53" s="397"/>
      <c r="W53" s="398"/>
      <c r="Y53" s="20"/>
    </row>
    <row r="54" spans="1:25" ht="12.75" customHeight="1">
      <c r="A54" s="20"/>
      <c r="C54" s="136"/>
      <c r="D54" s="424"/>
      <c r="E54" s="425"/>
      <c r="F54" s="425"/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6"/>
      <c r="R54" s="126"/>
      <c r="S54" s="11"/>
      <c r="T54" s="11"/>
      <c r="U54" s="74"/>
      <c r="V54" s="413"/>
      <c r="W54" s="414"/>
      <c r="Y54" s="20"/>
    </row>
    <row r="55" spans="1:25" ht="12.75" customHeight="1">
      <c r="A55" s="20"/>
      <c r="C55" s="136"/>
      <c r="D55" s="418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20"/>
      <c r="R55" s="385"/>
      <c r="S55" s="386"/>
      <c r="T55" s="386"/>
      <c r="U55" s="295"/>
      <c r="V55" s="415"/>
      <c r="W55" s="416"/>
      <c r="Y55" s="20"/>
    </row>
    <row r="56" spans="1:25" ht="12.75">
      <c r="A56" s="20"/>
      <c r="C56" s="135" t="s">
        <v>39</v>
      </c>
      <c r="D56" s="199" t="s">
        <v>40</v>
      </c>
      <c r="E56" s="20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201"/>
      <c r="W56" s="132"/>
      <c r="X56" s="8"/>
      <c r="Y56" s="20"/>
    </row>
    <row r="57" spans="1:25" ht="12.75">
      <c r="A57" s="20"/>
      <c r="C57" s="136"/>
      <c r="D57" s="301"/>
      <c r="E57" s="452" t="s">
        <v>495</v>
      </c>
      <c r="F57" s="453"/>
      <c r="G57" s="453"/>
      <c r="H57" s="453"/>
      <c r="I57" s="454"/>
      <c r="J57" s="302"/>
      <c r="K57" s="452" t="s">
        <v>496</v>
      </c>
      <c r="L57" s="453"/>
      <c r="M57" s="453"/>
      <c r="N57" s="453"/>
      <c r="O57" s="453"/>
      <c r="P57" s="453"/>
      <c r="Q57" s="453"/>
      <c r="R57" s="453"/>
      <c r="S57" s="453"/>
      <c r="T57" s="134"/>
      <c r="U57" s="134"/>
      <c r="V57" s="134"/>
      <c r="W57" s="134"/>
      <c r="X57" s="8"/>
      <c r="Y57" s="20"/>
    </row>
    <row r="58" spans="1:25" ht="12.75">
      <c r="A58" s="20"/>
      <c r="C58" s="135" t="s">
        <v>41</v>
      </c>
      <c r="D58" s="202" t="s">
        <v>42</v>
      </c>
      <c r="E58" s="20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8"/>
      <c r="Y58" s="20"/>
    </row>
    <row r="59" spans="1:25" ht="12.75">
      <c r="A59" s="20"/>
      <c r="C59" s="136"/>
      <c r="D59" s="163" t="s">
        <v>43</v>
      </c>
      <c r="E59" s="163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8"/>
      <c r="Y59" s="20"/>
    </row>
    <row r="60" spans="1:25" ht="12.75" customHeight="1">
      <c r="A60" s="20"/>
      <c r="C60" s="136"/>
      <c r="D60" s="132"/>
      <c r="E60" s="132"/>
      <c r="F60" s="132"/>
      <c r="G60" s="132"/>
      <c r="H60" s="132"/>
      <c r="I60" s="132"/>
      <c r="J60" s="132"/>
      <c r="K60" s="132"/>
      <c r="L60" s="167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8"/>
      <c r="Y60" s="20"/>
    </row>
    <row r="61" spans="1:25" ht="12.75" customHeight="1">
      <c r="A61" s="20"/>
      <c r="C61" s="136"/>
      <c r="D61" s="312"/>
      <c r="E61" s="441" t="s">
        <v>497</v>
      </c>
      <c r="F61" s="442"/>
      <c r="G61" s="442"/>
      <c r="H61" s="442"/>
      <c r="I61" s="442"/>
      <c r="J61" s="443"/>
      <c r="K61" s="443"/>
      <c r="L61" s="443"/>
      <c r="M61" s="436"/>
      <c r="N61" s="433"/>
      <c r="O61" s="433"/>
      <c r="P61" s="433"/>
      <c r="Q61" s="433"/>
      <c r="R61" s="433"/>
      <c r="S61" s="433"/>
      <c r="T61" s="433"/>
      <c r="U61" s="433"/>
      <c r="V61" s="433"/>
      <c r="W61" s="437"/>
      <c r="X61" s="8"/>
      <c r="Y61" s="20"/>
    </row>
    <row r="62" spans="1:25" ht="12.75" customHeight="1">
      <c r="A62" s="20"/>
      <c r="C62" s="136"/>
      <c r="D62"/>
      <c r="E62" s="68"/>
      <c r="F62" s="68"/>
      <c r="G62" s="68"/>
      <c r="H62" s="68"/>
      <c r="I62" s="68"/>
      <c r="J62" s="68"/>
      <c r="K62" s="68"/>
      <c r="L62" s="68"/>
      <c r="M62"/>
      <c r="N62"/>
      <c r="O62"/>
      <c r="P62"/>
      <c r="Q62"/>
      <c r="R62"/>
      <c r="S62"/>
      <c r="T62"/>
      <c r="U62"/>
      <c r="V62"/>
      <c r="W62"/>
      <c r="X62" s="8"/>
      <c r="Y62" s="20"/>
    </row>
    <row r="63" spans="1:25" ht="12.75" customHeight="1">
      <c r="A63" s="20"/>
      <c r="C63" s="135"/>
      <c r="D63" s="430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1"/>
      <c r="W63" s="431"/>
      <c r="X63" s="8"/>
      <c r="Y63" s="20"/>
    </row>
    <row r="64" spans="1:25" ht="12.75" customHeight="1">
      <c r="A64" s="20"/>
      <c r="C64" s="136"/>
      <c r="D64" s="138"/>
      <c r="E64" s="438" t="s">
        <v>499</v>
      </c>
      <c r="F64" s="439"/>
      <c r="G64" s="439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40"/>
      <c r="X64" s="8"/>
      <c r="Y64" s="20"/>
    </row>
    <row r="65" spans="1:25" ht="12.75" customHeight="1">
      <c r="A65" s="20"/>
      <c r="C65" s="136"/>
      <c r="D65" s="313"/>
      <c r="E65" s="163" t="s">
        <v>498</v>
      </c>
      <c r="F65" s="203"/>
      <c r="G65" s="203"/>
      <c r="H65" s="204"/>
      <c r="I65" s="204"/>
      <c r="J65" s="204"/>
      <c r="K65" s="204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8"/>
      <c r="Y65" s="20"/>
    </row>
    <row r="66" spans="1:25" ht="12.75" customHeight="1">
      <c r="A66" s="20"/>
      <c r="C66" s="135"/>
      <c r="D66" s="13" t="s">
        <v>44</v>
      </c>
      <c r="E66" s="19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8"/>
      <c r="Y66" s="20"/>
    </row>
    <row r="67" spans="1:25" ht="12.75" customHeight="1">
      <c r="A67" s="20"/>
      <c r="C67" s="138"/>
      <c r="D67" s="432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3"/>
      <c r="Q67" s="433"/>
      <c r="R67" s="433"/>
      <c r="S67" s="433"/>
      <c r="T67" s="433"/>
      <c r="U67" s="433"/>
      <c r="V67" s="433"/>
      <c r="W67" s="433"/>
      <c r="X67" s="8"/>
      <c r="Y67" s="20"/>
    </row>
    <row r="68" spans="1:25" ht="12.75" customHeight="1">
      <c r="A68" s="20"/>
      <c r="C68" s="136"/>
      <c r="D68" s="19" t="s">
        <v>45</v>
      </c>
      <c r="E68" s="19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8"/>
      <c r="Y68" s="20"/>
    </row>
    <row r="69" spans="1:25" ht="12.75" customHeight="1">
      <c r="A69" s="20"/>
      <c r="C69" s="139"/>
      <c r="D69" s="434"/>
      <c r="E69" s="435"/>
      <c r="F69" s="435"/>
      <c r="G69" s="435"/>
      <c r="H69" s="435"/>
      <c r="I69" s="435"/>
      <c r="J69" s="435"/>
      <c r="K69" s="435"/>
      <c r="L69" s="435"/>
      <c r="M69" s="435"/>
      <c r="N69" s="435"/>
      <c r="O69" s="435"/>
      <c r="P69" s="435"/>
      <c r="Q69" s="435"/>
      <c r="R69" s="435"/>
      <c r="S69" s="435"/>
      <c r="T69" s="435"/>
      <c r="U69" s="435"/>
      <c r="V69" s="435"/>
      <c r="W69" s="435"/>
      <c r="X69" s="8"/>
      <c r="Y69" s="20"/>
    </row>
    <row r="70" spans="1:25" ht="21.75" customHeight="1">
      <c r="A70" s="20"/>
      <c r="W70" s="7"/>
      <c r="X70" s="9"/>
      <c r="Y70" s="20"/>
    </row>
    <row r="71" spans="1:25" ht="4.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</sheetData>
  <sheetProtection sheet="1" objects="1" scenarios="1"/>
  <mergeCells count="81">
    <mergeCell ref="E19:I19"/>
    <mergeCell ref="K19:S19"/>
    <mergeCell ref="E57:I57"/>
    <mergeCell ref="K57:S57"/>
    <mergeCell ref="D55:Q55"/>
    <mergeCell ref="R34:U34"/>
    <mergeCell ref="R35:U35"/>
    <mergeCell ref="R37:T37"/>
    <mergeCell ref="D51:Q51"/>
    <mergeCell ref="D52:Q52"/>
    <mergeCell ref="R3:W3"/>
    <mergeCell ref="D44:Q44"/>
    <mergeCell ref="D45:Q45"/>
    <mergeCell ref="V37:W37"/>
    <mergeCell ref="V34:W34"/>
    <mergeCell ref="D21:W21"/>
    <mergeCell ref="D23:W23"/>
    <mergeCell ref="V38:W38"/>
    <mergeCell ref="O13:R13"/>
    <mergeCell ref="V35:W35"/>
    <mergeCell ref="D53:Q53"/>
    <mergeCell ref="D54:Q54"/>
    <mergeCell ref="D41:Q41"/>
    <mergeCell ref="D48:Q48"/>
    <mergeCell ref="D49:Q49"/>
    <mergeCell ref="D50:Q50"/>
    <mergeCell ref="D43:Q43"/>
    <mergeCell ref="D63:W63"/>
    <mergeCell ref="D67:W67"/>
    <mergeCell ref="D69:W69"/>
    <mergeCell ref="M61:W61"/>
    <mergeCell ref="E64:W64"/>
    <mergeCell ref="E61:L61"/>
    <mergeCell ref="V55:W55"/>
    <mergeCell ref="V51:W51"/>
    <mergeCell ref="V52:W52"/>
    <mergeCell ref="V53:W53"/>
    <mergeCell ref="D25:E25"/>
    <mergeCell ref="D46:Q46"/>
    <mergeCell ref="D47:Q47"/>
    <mergeCell ref="D38:Q38"/>
    <mergeCell ref="D39:Q39"/>
    <mergeCell ref="D40:Q40"/>
    <mergeCell ref="G29:K29"/>
    <mergeCell ref="R43:T43"/>
    <mergeCell ref="V39:W39"/>
    <mergeCell ref="V41:W41"/>
    <mergeCell ref="V42:W42"/>
    <mergeCell ref="V54:W54"/>
    <mergeCell ref="D42:Q42"/>
    <mergeCell ref="N29:Q29"/>
    <mergeCell ref="L31:Q31"/>
    <mergeCell ref="L33:Q33"/>
    <mergeCell ref="V50:W50"/>
    <mergeCell ref="V47:W47"/>
    <mergeCell ref="V45:W45"/>
    <mergeCell ref="R49:T49"/>
    <mergeCell ref="V48:W48"/>
    <mergeCell ref="V49:W49"/>
    <mergeCell ref="V46:W46"/>
    <mergeCell ref="R46:T46"/>
    <mergeCell ref="F5:O5"/>
    <mergeCell ref="H27:P27"/>
    <mergeCell ref="D7:W7"/>
    <mergeCell ref="D9:W9"/>
    <mergeCell ref="S5:W5"/>
    <mergeCell ref="H17:P17"/>
    <mergeCell ref="T15:W15"/>
    <mergeCell ref="D5:E5"/>
    <mergeCell ref="H15:P15"/>
    <mergeCell ref="T17:W17"/>
    <mergeCell ref="D1:G1"/>
    <mergeCell ref="R52:T52"/>
    <mergeCell ref="R55:T55"/>
    <mergeCell ref="T25:V25"/>
    <mergeCell ref="R40:T40"/>
    <mergeCell ref="V40:W40"/>
    <mergeCell ref="F25:S25"/>
    <mergeCell ref="V43:W43"/>
    <mergeCell ref="V36:W36"/>
    <mergeCell ref="V44:W44"/>
  </mergeCells>
  <printOptions horizontalCentered="1"/>
  <pageMargins left="0" right="0" top="0.1968503937007874" bottom="0" header="0.1968503937007874" footer="0.3937007874015748"/>
  <pageSetup fitToHeight="1" fitToWidth="1" horizontalDpi="600" verticalDpi="600" orientation="portrait" paperSize="9" scale="9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C71"/>
  <sheetViews>
    <sheetView showGridLines="0" showRowColHeaders="0" zoomScalePageLayoutView="0" workbookViewId="0" topLeftCell="A1">
      <pane ySplit="1" topLeftCell="A56" activePane="bottomLeft" state="frozen"/>
      <selection pane="topLeft" activeCell="D5" sqref="D5:L5"/>
      <selection pane="bottomLeft" activeCell="D8" sqref="D8"/>
    </sheetView>
  </sheetViews>
  <sheetFormatPr defaultColWidth="0" defaultRowHeight="12.75" customHeight="1" zeroHeight="1"/>
  <cols>
    <col min="1" max="1" width="0.85546875" style="131" customWidth="1"/>
    <col min="2" max="2" width="5.7109375" style="131" customWidth="1"/>
    <col min="3" max="3" width="4.00390625" style="131" customWidth="1"/>
    <col min="4" max="4" width="2.28125" style="131" customWidth="1"/>
    <col min="5" max="5" width="5.57421875" style="131" customWidth="1"/>
    <col min="6" max="6" width="5.7109375" style="131" customWidth="1"/>
    <col min="7" max="7" width="2.28125" style="131" customWidth="1"/>
    <col min="8" max="8" width="5.421875" style="131" customWidth="1"/>
    <col min="9" max="9" width="5.57421875" style="131" customWidth="1"/>
    <col min="10" max="10" width="2.28125" style="131" customWidth="1"/>
    <col min="11" max="12" width="3.8515625" style="131" customWidth="1"/>
    <col min="13" max="13" width="2.28125" style="131" customWidth="1"/>
    <col min="14" max="14" width="0.85546875" style="131" customWidth="1"/>
    <col min="15" max="15" width="2.28125" style="131" customWidth="1"/>
    <col min="16" max="16" width="4.28125" style="131" customWidth="1"/>
    <col min="17" max="17" width="4.421875" style="131" customWidth="1"/>
    <col min="18" max="18" width="2.28125" style="131" customWidth="1"/>
    <col min="19" max="21" width="4.7109375" style="131" customWidth="1"/>
    <col min="22" max="22" width="4.8515625" style="131" customWidth="1"/>
    <col min="23" max="26" width="4.28125" style="131" customWidth="1"/>
    <col min="27" max="27" width="4.140625" style="131" customWidth="1"/>
    <col min="28" max="28" width="5.7109375" style="131" customWidth="1"/>
    <col min="29" max="29" width="0.85546875" style="131" customWidth="1"/>
    <col min="30" max="30" width="3.7109375" style="131" hidden="1" customWidth="1"/>
    <col min="31" max="16384" width="11.421875" style="131" hidden="1" customWidth="1"/>
  </cols>
  <sheetData>
    <row r="1" spans="1:29" s="1" customFormat="1" ht="18" customHeight="1">
      <c r="A1" s="20"/>
      <c r="B1" s="20"/>
      <c r="C1" s="20"/>
      <c r="D1" s="384" t="s">
        <v>448</v>
      </c>
      <c r="E1" s="466"/>
      <c r="F1" s="466"/>
      <c r="G1" s="466"/>
      <c r="H1" s="287"/>
      <c r="I1" s="287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s="1" customFormat="1" ht="4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s="1" customFormat="1" ht="12.75" customHeight="1">
      <c r="A3" s="20"/>
      <c r="B3" s="3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30" t="s">
        <v>445</v>
      </c>
      <c r="Q3" s="130"/>
      <c r="R3" s="444" t="s">
        <v>3</v>
      </c>
      <c r="S3" s="444"/>
      <c r="T3" s="444"/>
      <c r="U3" s="444"/>
      <c r="V3" s="444"/>
      <c r="W3" s="444"/>
      <c r="X3" s="444"/>
      <c r="Y3" s="444"/>
      <c r="Z3" s="444"/>
      <c r="AA3" s="444"/>
      <c r="AB3" s="3"/>
      <c r="AC3" s="20"/>
    </row>
    <row r="4" spans="1:29" s="1" customFormat="1" ht="7.5" customHeight="1">
      <c r="A4" s="20"/>
      <c r="B4" s="3"/>
      <c r="C4" s="285" t="s">
        <v>6</v>
      </c>
      <c r="D4" s="467"/>
      <c r="E4" s="468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206"/>
      <c r="AB4" s="8"/>
      <c r="AC4" s="20"/>
    </row>
    <row r="5" spans="1:29" s="1" customFormat="1" ht="14.25" customHeight="1">
      <c r="A5" s="20"/>
      <c r="B5" s="3"/>
      <c r="C5" s="135" t="s">
        <v>46</v>
      </c>
      <c r="D5" s="207" t="s">
        <v>547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49"/>
      <c r="AB5" s="8"/>
      <c r="AC5" s="20"/>
    </row>
    <row r="6" spans="1:29" s="1" customFormat="1" ht="13.5" customHeight="1">
      <c r="A6" s="20"/>
      <c r="B6" s="3"/>
      <c r="C6" s="135" t="s">
        <v>47</v>
      </c>
      <c r="D6" s="208" t="s">
        <v>548</v>
      </c>
      <c r="E6" s="191"/>
      <c r="F6" s="191"/>
      <c r="G6" s="191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42"/>
      <c r="W6" s="142"/>
      <c r="X6" s="142"/>
      <c r="Y6" s="142"/>
      <c r="Z6" s="142"/>
      <c r="AA6" s="166"/>
      <c r="AB6" s="3"/>
      <c r="AC6" s="20"/>
    </row>
    <row r="7" spans="1:29" s="1" customFormat="1" ht="15.75" customHeight="1">
      <c r="A7" s="20"/>
      <c r="B7" s="3"/>
      <c r="C7" s="136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49"/>
      <c r="AB7" s="3"/>
      <c r="AC7" s="20"/>
    </row>
    <row r="8" spans="1:29" s="1" customFormat="1" ht="12.75" customHeight="1" thickBot="1">
      <c r="A8" s="20"/>
      <c r="B8" s="3"/>
      <c r="C8" s="135"/>
      <c r="D8" s="314"/>
      <c r="E8" s="524" t="s">
        <v>500</v>
      </c>
      <c r="F8" s="525"/>
      <c r="G8" s="315"/>
      <c r="H8" s="524" t="s">
        <v>501</v>
      </c>
      <c r="I8" s="525"/>
      <c r="J8" s="316"/>
      <c r="K8" s="524" t="s">
        <v>502</v>
      </c>
      <c r="L8" s="526"/>
      <c r="M8" s="526"/>
      <c r="N8" s="525"/>
      <c r="O8" s="316"/>
      <c r="P8" s="524" t="s">
        <v>503</v>
      </c>
      <c r="Q8" s="526"/>
      <c r="R8" s="526"/>
      <c r="S8" s="526"/>
      <c r="T8" s="526"/>
      <c r="U8" s="526"/>
      <c r="V8" s="526"/>
      <c r="W8" s="526"/>
      <c r="X8" s="132"/>
      <c r="Y8" s="132"/>
      <c r="Z8" s="132"/>
      <c r="AA8" s="149"/>
      <c r="AB8" s="3"/>
      <c r="AC8" s="20"/>
    </row>
    <row r="9" spans="1:29" s="1" customFormat="1" ht="12.75" customHeight="1">
      <c r="A9" s="20"/>
      <c r="B9" s="3"/>
      <c r="C9" s="136"/>
      <c r="D9" s="132"/>
      <c r="E9" s="132"/>
      <c r="F9" s="132"/>
      <c r="G9" s="132"/>
      <c r="H9" s="132"/>
      <c r="I9" s="132"/>
      <c r="J9" s="297"/>
      <c r="K9" s="63"/>
      <c r="L9" s="63"/>
      <c r="M9" s="63"/>
      <c r="N9" s="63"/>
      <c r="O9" s="63"/>
      <c r="P9" s="63"/>
      <c r="Q9" s="63"/>
      <c r="R9" s="106"/>
      <c r="S9" s="132"/>
      <c r="T9" s="132"/>
      <c r="U9" s="132"/>
      <c r="V9" s="132"/>
      <c r="W9" s="132"/>
      <c r="X9" s="132"/>
      <c r="Y9" s="132"/>
      <c r="Z9" s="132"/>
      <c r="AA9" s="149"/>
      <c r="AB9" s="3"/>
      <c r="AC9" s="20"/>
    </row>
    <row r="10" spans="1:29" s="1" customFormat="1" ht="12.75" customHeight="1" thickBot="1">
      <c r="A10" s="20"/>
      <c r="B10" s="3"/>
      <c r="C10" s="136"/>
      <c r="D10" s="163" t="s">
        <v>549</v>
      </c>
      <c r="E10" s="132"/>
      <c r="F10" s="132"/>
      <c r="G10" s="132"/>
      <c r="H10" s="132"/>
      <c r="I10" s="132"/>
      <c r="J10" s="489"/>
      <c r="K10" s="490"/>
      <c r="L10" s="490"/>
      <c r="M10" s="490"/>
      <c r="N10" s="490"/>
      <c r="O10" s="490"/>
      <c r="P10" s="490"/>
      <c r="Q10" s="490"/>
      <c r="R10" s="491"/>
      <c r="S10" s="132"/>
      <c r="T10" s="132"/>
      <c r="U10" s="132"/>
      <c r="V10" s="132"/>
      <c r="W10" s="132"/>
      <c r="X10" s="132"/>
      <c r="Y10" s="132"/>
      <c r="Z10" s="132"/>
      <c r="AA10" s="149"/>
      <c r="AB10" s="3"/>
      <c r="AC10" s="20"/>
    </row>
    <row r="11" spans="1:29" s="1" customFormat="1" ht="12.75" customHeight="1">
      <c r="A11" s="20"/>
      <c r="B11" s="3"/>
      <c r="C11" s="136"/>
      <c r="D11" s="518" t="s">
        <v>550</v>
      </c>
      <c r="E11" s="519"/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20"/>
      <c r="AB11" s="3"/>
      <c r="AC11" s="20"/>
    </row>
    <row r="12" spans="1:29" s="1" customFormat="1" ht="12.75" customHeight="1">
      <c r="A12" s="20"/>
      <c r="B12" s="3"/>
      <c r="C12" s="138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8"/>
      <c r="V12" s="498"/>
      <c r="W12" s="498"/>
      <c r="X12" s="498"/>
      <c r="Y12" s="498"/>
      <c r="Z12" s="498"/>
      <c r="AA12" s="499"/>
      <c r="AB12" s="3"/>
      <c r="AC12" s="20"/>
    </row>
    <row r="13" spans="1:29" s="1" customFormat="1" ht="12.75" customHeight="1">
      <c r="A13" s="20"/>
      <c r="B13" s="3"/>
      <c r="C13" s="136"/>
      <c r="D13" s="521" t="s">
        <v>551</v>
      </c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3"/>
      <c r="AB13" s="3"/>
      <c r="AC13" s="20"/>
    </row>
    <row r="14" spans="1:29" s="1" customFormat="1" ht="12.75" customHeight="1">
      <c r="A14" s="20"/>
      <c r="B14" s="3"/>
      <c r="C14" s="138"/>
      <c r="D14" s="512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513"/>
      <c r="Y14" s="513"/>
      <c r="Z14" s="513"/>
      <c r="AA14" s="514"/>
      <c r="AB14" s="3"/>
      <c r="AC14" s="20"/>
    </row>
    <row r="15" spans="1:29" s="1" customFormat="1" ht="14.25" customHeight="1">
      <c r="A15" s="20"/>
      <c r="B15" s="3"/>
      <c r="C15" s="209" t="s">
        <v>48</v>
      </c>
      <c r="D15" s="157" t="s">
        <v>552</v>
      </c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32"/>
      <c r="S15" s="132"/>
      <c r="T15" s="132"/>
      <c r="U15" s="132"/>
      <c r="V15" s="132"/>
      <c r="W15" s="132"/>
      <c r="X15" s="132"/>
      <c r="Y15" s="132"/>
      <c r="Z15" s="132"/>
      <c r="AA15" s="149"/>
      <c r="AB15" s="3"/>
      <c r="AC15" s="20"/>
    </row>
    <row r="16" spans="1:29" s="1" customFormat="1" ht="8.25" customHeight="1">
      <c r="A16" s="20"/>
      <c r="B16" s="3"/>
      <c r="C16" s="135"/>
      <c r="D16" s="212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32"/>
      <c r="S16" s="132"/>
      <c r="T16" s="132"/>
      <c r="U16" s="132"/>
      <c r="V16" s="132"/>
      <c r="W16" s="132"/>
      <c r="X16" s="132"/>
      <c r="Y16" s="132"/>
      <c r="Z16" s="132"/>
      <c r="AA16" s="149"/>
      <c r="AB16" s="3"/>
      <c r="AC16" s="20"/>
    </row>
    <row r="17" spans="1:29" s="1" customFormat="1" ht="15.75" customHeight="1">
      <c r="A17" s="20"/>
      <c r="B17" s="3"/>
      <c r="C17" s="162"/>
      <c r="D17" s="213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49"/>
      <c r="AB17" s="3"/>
      <c r="AC17" s="20"/>
    </row>
    <row r="18" spans="1:29" s="1" customFormat="1" ht="12.75" customHeight="1" thickBot="1">
      <c r="A18" s="20"/>
      <c r="B18" s="3"/>
      <c r="C18" s="135"/>
      <c r="D18" s="314"/>
      <c r="E18" s="212"/>
      <c r="F18" s="212"/>
      <c r="G18" s="315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49"/>
      <c r="AB18" s="3"/>
      <c r="AC18" s="20"/>
    </row>
    <row r="19" spans="1:29" s="1" customFormat="1" ht="12.75" customHeight="1">
      <c r="A19" s="20"/>
      <c r="B19" s="3"/>
      <c r="C19" s="136"/>
      <c r="D19" s="132"/>
      <c r="E19" s="132"/>
      <c r="F19" s="132"/>
      <c r="G19" s="132"/>
      <c r="H19" s="132"/>
      <c r="I19" s="132"/>
      <c r="J19" s="487"/>
      <c r="K19" s="488"/>
      <c r="L19" s="488"/>
      <c r="M19" s="488"/>
      <c r="N19" s="488"/>
      <c r="O19" s="63"/>
      <c r="P19" s="63"/>
      <c r="Q19" s="63"/>
      <c r="R19" s="106"/>
      <c r="S19" s="132"/>
      <c r="T19" s="132"/>
      <c r="U19" s="132"/>
      <c r="V19" s="132"/>
      <c r="W19" s="132"/>
      <c r="X19" s="132"/>
      <c r="Y19" s="132"/>
      <c r="Z19" s="132"/>
      <c r="AA19" s="149"/>
      <c r="AB19" s="3"/>
      <c r="AC19" s="20"/>
    </row>
    <row r="20" spans="1:29" s="1" customFormat="1" ht="12.75" customHeight="1" thickBot="1">
      <c r="A20" s="20"/>
      <c r="B20" s="3"/>
      <c r="C20" s="136"/>
      <c r="D20" s="163" t="s">
        <v>549</v>
      </c>
      <c r="E20" s="132"/>
      <c r="F20" s="132"/>
      <c r="G20" s="132"/>
      <c r="H20" s="132"/>
      <c r="I20" s="132"/>
      <c r="J20" s="484"/>
      <c r="K20" s="485"/>
      <c r="L20" s="485"/>
      <c r="M20" s="485"/>
      <c r="N20" s="485"/>
      <c r="O20" s="485"/>
      <c r="P20" s="485"/>
      <c r="Q20" s="485"/>
      <c r="R20" s="486"/>
      <c r="S20" s="132"/>
      <c r="T20" s="132"/>
      <c r="U20" s="132"/>
      <c r="V20" s="132"/>
      <c r="W20" s="132"/>
      <c r="X20" s="132"/>
      <c r="Y20" s="132"/>
      <c r="Z20" s="132"/>
      <c r="AA20" s="149"/>
      <c r="AB20" s="3"/>
      <c r="AC20" s="20"/>
    </row>
    <row r="21" spans="1:29" s="1" customFormat="1" ht="12.75" customHeight="1">
      <c r="A21" s="20"/>
      <c r="B21" s="3"/>
      <c r="C21" s="136"/>
      <c r="D21" s="518" t="s">
        <v>553</v>
      </c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20"/>
      <c r="AB21" s="3"/>
      <c r="AC21" s="20"/>
    </row>
    <row r="22" spans="1:29" s="1" customFormat="1" ht="12.75" customHeight="1">
      <c r="A22" s="20"/>
      <c r="B22" s="3"/>
      <c r="C22" s="138"/>
      <c r="D22" s="497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9"/>
      <c r="AB22" s="3"/>
      <c r="AC22" s="20"/>
    </row>
    <row r="23" spans="1:29" s="1" customFormat="1" ht="12.75" customHeight="1">
      <c r="A23" s="20"/>
      <c r="B23" s="3"/>
      <c r="C23" s="136"/>
      <c r="D23" s="521" t="s">
        <v>551</v>
      </c>
      <c r="E23" s="522"/>
      <c r="F23" s="522"/>
      <c r="G23" s="522"/>
      <c r="H23" s="522"/>
      <c r="I23" s="522"/>
      <c r="J23" s="522"/>
      <c r="K23" s="522"/>
      <c r="L23" s="522"/>
      <c r="M23" s="522"/>
      <c r="N23" s="522"/>
      <c r="O23" s="522"/>
      <c r="P23" s="522"/>
      <c r="Q23" s="522"/>
      <c r="R23" s="522"/>
      <c r="S23" s="522"/>
      <c r="T23" s="522"/>
      <c r="U23" s="522"/>
      <c r="V23" s="522"/>
      <c r="W23" s="522"/>
      <c r="X23" s="522"/>
      <c r="Y23" s="522"/>
      <c r="Z23" s="522"/>
      <c r="AA23" s="523"/>
      <c r="AB23" s="3"/>
      <c r="AC23" s="20"/>
    </row>
    <row r="24" spans="1:29" s="1" customFormat="1" ht="12.75" customHeight="1">
      <c r="A24" s="20"/>
      <c r="B24" s="3"/>
      <c r="C24" s="138"/>
      <c r="D24" s="512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  <c r="AA24" s="514"/>
      <c r="AB24" s="3"/>
      <c r="AC24" s="20"/>
    </row>
    <row r="25" spans="1:29" s="1" customFormat="1" ht="14.25" customHeight="1">
      <c r="A25" s="20"/>
      <c r="B25" s="3"/>
      <c r="C25" s="210" t="s">
        <v>49</v>
      </c>
      <c r="D25" s="157" t="s">
        <v>554</v>
      </c>
      <c r="E25" s="202"/>
      <c r="F25" s="202"/>
      <c r="G25" s="20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214"/>
      <c r="AB25" s="8"/>
      <c r="AC25" s="20"/>
    </row>
    <row r="26" spans="1:29" s="1" customFormat="1" ht="10.5" customHeight="1">
      <c r="A26" s="20"/>
      <c r="B26" s="3"/>
      <c r="C26" s="135"/>
      <c r="D26" s="163"/>
      <c r="E26" s="163"/>
      <c r="F26" s="163"/>
      <c r="G26" s="163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215"/>
      <c r="AB26" s="8"/>
      <c r="AC26" s="20"/>
    </row>
    <row r="27" spans="1:29" s="1" customFormat="1" ht="12.75" customHeight="1">
      <c r="A27" s="20"/>
      <c r="B27" s="3"/>
      <c r="C27" s="136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495"/>
      <c r="O27" s="495"/>
      <c r="P27" s="495"/>
      <c r="Q27" s="495"/>
      <c r="R27" s="496"/>
      <c r="S27" s="496"/>
      <c r="T27" s="496"/>
      <c r="U27" s="496"/>
      <c r="V27" s="496"/>
      <c r="W27" s="496"/>
      <c r="X27" s="496"/>
      <c r="Y27" s="496"/>
      <c r="Z27" s="496"/>
      <c r="AA27" s="496"/>
      <c r="AB27" s="8"/>
      <c r="AC27" s="20"/>
    </row>
    <row r="28" spans="1:29" s="1" customFormat="1" ht="12.75" customHeight="1">
      <c r="A28" s="20"/>
      <c r="B28" s="3"/>
      <c r="C28" s="136"/>
      <c r="D28" s="314"/>
      <c r="E28" s="515" t="s">
        <v>555</v>
      </c>
      <c r="F28" s="516"/>
      <c r="G28" s="516"/>
      <c r="H28" s="516"/>
      <c r="I28" s="516"/>
      <c r="J28" s="516"/>
      <c r="K28" s="516"/>
      <c r="L28" s="517"/>
      <c r="M28" s="517"/>
      <c r="N28" s="495"/>
      <c r="O28" s="495"/>
      <c r="P28" s="495"/>
      <c r="Q28" s="495"/>
      <c r="R28" s="496"/>
      <c r="S28" s="496"/>
      <c r="T28" s="496"/>
      <c r="U28" s="496"/>
      <c r="V28" s="496"/>
      <c r="W28" s="496"/>
      <c r="X28" s="496"/>
      <c r="Y28" s="496"/>
      <c r="Z28" s="496"/>
      <c r="AA28" s="496"/>
      <c r="AB28" s="8"/>
      <c r="AC28" s="20"/>
    </row>
    <row r="29" spans="1:29" s="1" customFormat="1" ht="12.75" customHeight="1">
      <c r="A29" s="20"/>
      <c r="B29" s="3"/>
      <c r="C29" s="136"/>
      <c r="D29" s="492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4"/>
      <c r="AB29" s="8"/>
      <c r="AC29" s="20"/>
    </row>
    <row r="30" spans="1:29" s="1" customFormat="1" ht="12.75" customHeight="1">
      <c r="A30" s="20"/>
      <c r="B30" s="3"/>
      <c r="C30" s="136"/>
      <c r="D30" s="495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  <c r="X30" s="496"/>
      <c r="Y30" s="496"/>
      <c r="Z30" s="496"/>
      <c r="AA30" s="496"/>
      <c r="AB30" s="8"/>
      <c r="AC30" s="20"/>
    </row>
    <row r="31" spans="1:29" s="1" customFormat="1" ht="13.5" customHeight="1">
      <c r="A31" s="20"/>
      <c r="B31" s="3"/>
      <c r="C31" s="136"/>
      <c r="D31" s="212" t="s">
        <v>556</v>
      </c>
      <c r="E31" s="202"/>
      <c r="F31" s="202"/>
      <c r="G31" s="20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215"/>
      <c r="AB31" s="8"/>
      <c r="AC31" s="20"/>
    </row>
    <row r="32" spans="1:29" s="1" customFormat="1" ht="12.75" customHeight="1">
      <c r="A32" s="20"/>
      <c r="B32" s="3"/>
      <c r="C32" s="135"/>
      <c r="D32" s="317"/>
      <c r="E32" s="500" t="s">
        <v>505</v>
      </c>
      <c r="F32" s="529"/>
      <c r="G32" s="529"/>
      <c r="H32" s="529"/>
      <c r="I32" s="530"/>
      <c r="J32" s="318"/>
      <c r="K32" s="500" t="s">
        <v>506</v>
      </c>
      <c r="L32" s="501"/>
      <c r="M32" s="501"/>
      <c r="N32" s="501"/>
      <c r="O32" s="501"/>
      <c r="P32" s="501"/>
      <c r="Q32" s="501"/>
      <c r="R32" s="501"/>
      <c r="S32" s="501"/>
      <c r="T32" s="134"/>
      <c r="U32" s="134"/>
      <c r="V32" s="134"/>
      <c r="W32" s="134"/>
      <c r="X32" s="134"/>
      <c r="Y32" s="134"/>
      <c r="Z32" s="134"/>
      <c r="AA32" s="216"/>
      <c r="AB32" s="8"/>
      <c r="AC32" s="20"/>
    </row>
    <row r="33" spans="1:29" s="1" customFormat="1" ht="13.5" customHeight="1">
      <c r="A33" s="20"/>
      <c r="B33" s="3"/>
      <c r="C33" s="135" t="s">
        <v>50</v>
      </c>
      <c r="D33" s="212" t="s">
        <v>557</v>
      </c>
      <c r="E33" s="202"/>
      <c r="F33" s="202"/>
      <c r="G33" s="20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215"/>
      <c r="AB33" s="8"/>
      <c r="AC33" s="20"/>
    </row>
    <row r="34" spans="1:29" s="1" customFormat="1" ht="12.75" customHeight="1">
      <c r="A34" s="20"/>
      <c r="B34" s="3"/>
      <c r="C34" s="136"/>
      <c r="D34" s="317"/>
      <c r="E34" s="500" t="s">
        <v>507</v>
      </c>
      <c r="F34" s="510"/>
      <c r="G34" s="318"/>
      <c r="H34" s="500" t="s">
        <v>508</v>
      </c>
      <c r="I34" s="510"/>
      <c r="J34" s="318"/>
      <c r="K34" s="500" t="s">
        <v>509</v>
      </c>
      <c r="L34" s="501"/>
      <c r="M34" s="501"/>
      <c r="N34" s="510"/>
      <c r="O34" s="318"/>
      <c r="P34" s="500" t="s">
        <v>510</v>
      </c>
      <c r="Q34" s="501"/>
      <c r="R34" s="501"/>
      <c r="S34" s="501"/>
      <c r="T34" s="501"/>
      <c r="U34" s="501"/>
      <c r="V34" s="501"/>
      <c r="W34" s="501"/>
      <c r="X34" s="134"/>
      <c r="Y34" s="134"/>
      <c r="Z34" s="134"/>
      <c r="AA34" s="216"/>
      <c r="AB34" s="8"/>
      <c r="AC34" s="20"/>
    </row>
    <row r="35" spans="1:29" s="1" customFormat="1" ht="13.5" customHeight="1">
      <c r="A35" s="20"/>
      <c r="B35" s="3"/>
      <c r="C35" s="135" t="s">
        <v>51</v>
      </c>
      <c r="D35" s="212" t="s">
        <v>558</v>
      </c>
      <c r="E35" s="202"/>
      <c r="F35" s="202"/>
      <c r="G35" s="20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215"/>
      <c r="AB35" s="8"/>
      <c r="AC35" s="20"/>
    </row>
    <row r="36" spans="1:29" s="1" customFormat="1" ht="12.75" customHeight="1">
      <c r="A36" s="20"/>
      <c r="B36" s="3"/>
      <c r="C36" s="135"/>
      <c r="D36" s="317"/>
      <c r="E36" s="500" t="s">
        <v>511</v>
      </c>
      <c r="F36" s="501"/>
      <c r="G36" s="502"/>
      <c r="H36" s="502"/>
      <c r="I36" s="511"/>
      <c r="J36" s="318"/>
      <c r="K36" s="500" t="s">
        <v>512</v>
      </c>
      <c r="L36" s="501"/>
      <c r="M36" s="501"/>
      <c r="N36" s="501"/>
      <c r="O36" s="502"/>
      <c r="P36" s="502"/>
      <c r="Q36" s="502"/>
      <c r="R36" s="134"/>
      <c r="S36" s="134"/>
      <c r="T36" s="134"/>
      <c r="U36" s="134"/>
      <c r="V36" s="134"/>
      <c r="W36" s="134"/>
      <c r="X36" s="134"/>
      <c r="Y36" s="134"/>
      <c r="Z36" s="134"/>
      <c r="AA36" s="216"/>
      <c r="AB36" s="8"/>
      <c r="AC36" s="20"/>
    </row>
    <row r="37" spans="1:29" s="1" customFormat="1" ht="10.5" customHeight="1">
      <c r="A37" s="20"/>
      <c r="B37" s="3"/>
      <c r="C37" s="135"/>
      <c r="D37" s="202"/>
      <c r="E37" s="202"/>
      <c r="F37" s="202"/>
      <c r="G37" s="20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215"/>
      <c r="AB37" s="8"/>
      <c r="AC37" s="20"/>
    </row>
    <row r="38" spans="1:29" s="1" customFormat="1" ht="14.25" customHeight="1">
      <c r="A38" s="20"/>
      <c r="B38" s="3"/>
      <c r="C38" s="211" t="s">
        <v>52</v>
      </c>
      <c r="D38" s="300"/>
      <c r="E38" s="322" t="s">
        <v>559</v>
      </c>
      <c r="F38" s="217"/>
      <c r="G38" s="218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299"/>
      <c r="S38" s="524" t="s">
        <v>504</v>
      </c>
      <c r="T38" s="527"/>
      <c r="U38" s="527"/>
      <c r="V38" s="527"/>
      <c r="W38" s="527"/>
      <c r="X38" s="527"/>
      <c r="Y38" s="527"/>
      <c r="Z38" s="527"/>
      <c r="AA38" s="528"/>
      <c r="AB38" s="8"/>
      <c r="AC38" s="20"/>
    </row>
    <row r="39" spans="1:29" s="1" customFormat="1" ht="12.75" customHeight="1">
      <c r="A39" s="20"/>
      <c r="B39" s="3"/>
      <c r="C39" s="135"/>
      <c r="D39" s="107" t="s">
        <v>560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04" t="s">
        <v>561</v>
      </c>
      <c r="S39" s="105"/>
      <c r="T39" s="105"/>
      <c r="U39" s="105"/>
      <c r="V39" s="11"/>
      <c r="W39" s="11"/>
      <c r="X39" s="11"/>
      <c r="Y39" s="11"/>
      <c r="Z39" s="11"/>
      <c r="AA39" s="108"/>
      <c r="AB39" s="8"/>
      <c r="AC39" s="20"/>
    </row>
    <row r="40" spans="1:29" s="1" customFormat="1" ht="12.75" customHeight="1">
      <c r="A40" s="20"/>
      <c r="B40" s="3"/>
      <c r="C40" s="136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399"/>
      <c r="S40" s="407"/>
      <c r="T40" s="407"/>
      <c r="U40" s="407"/>
      <c r="V40" s="407"/>
      <c r="W40" s="407"/>
      <c r="X40" s="407"/>
      <c r="Y40" s="407"/>
      <c r="Z40" s="407"/>
      <c r="AA40" s="482"/>
      <c r="AB40" s="8"/>
      <c r="AC40" s="20"/>
    </row>
    <row r="41" spans="1:29" s="1" customFormat="1" ht="12.75" customHeight="1">
      <c r="A41" s="20"/>
      <c r="B41" s="3"/>
      <c r="C41" s="136"/>
      <c r="D41" s="219"/>
      <c r="E41" s="163"/>
      <c r="F41" s="163"/>
      <c r="G41" s="163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04" t="s">
        <v>562</v>
      </c>
      <c r="S41" s="105"/>
      <c r="T41" s="105"/>
      <c r="U41" s="105"/>
      <c r="V41" s="11"/>
      <c r="W41" s="70"/>
      <c r="X41" s="70"/>
      <c r="Y41" s="70"/>
      <c r="Z41" s="11"/>
      <c r="AA41" s="303"/>
      <c r="AB41" s="8"/>
      <c r="AC41" s="20"/>
    </row>
    <row r="42" spans="1:29" s="1" customFormat="1" ht="12.75" customHeight="1">
      <c r="A42" s="20"/>
      <c r="B42" s="3"/>
      <c r="C42" s="135" t="s">
        <v>53</v>
      </c>
      <c r="D42" s="300"/>
      <c r="E42" s="298" t="s">
        <v>466</v>
      </c>
      <c r="F42" s="163"/>
      <c r="G42" s="163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483"/>
      <c r="S42" s="472"/>
      <c r="T42" s="472"/>
      <c r="U42" s="472"/>
      <c r="V42" s="472"/>
      <c r="W42" s="472"/>
      <c r="X42" s="472"/>
      <c r="Y42" s="472"/>
      <c r="Z42" s="472"/>
      <c r="AA42" s="473"/>
      <c r="AB42" s="8"/>
      <c r="AC42" s="20"/>
    </row>
    <row r="43" spans="1:29" s="1" customFormat="1" ht="13.5" customHeight="1">
      <c r="A43" s="20"/>
      <c r="B43" s="3"/>
      <c r="C43" s="135" t="s">
        <v>54</v>
      </c>
      <c r="D43" s="308" t="s">
        <v>563</v>
      </c>
      <c r="E43" s="220"/>
      <c r="F43" s="220"/>
      <c r="G43" s="220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221"/>
      <c r="AB43" s="8"/>
      <c r="AC43" s="20"/>
    </row>
    <row r="44" spans="1:29" s="1" customFormat="1" ht="12.75" customHeight="1">
      <c r="A44" s="20"/>
      <c r="B44" s="3"/>
      <c r="C44" s="135"/>
      <c r="D44" s="300"/>
      <c r="E44" s="178"/>
      <c r="F44" s="178"/>
      <c r="G44" s="178"/>
      <c r="H44" s="134"/>
      <c r="I44" s="134"/>
      <c r="J44" s="134"/>
      <c r="K44" s="134"/>
      <c r="L44" s="134"/>
      <c r="M44" s="302"/>
      <c r="N44" s="464" t="s">
        <v>513</v>
      </c>
      <c r="O44" s="465"/>
      <c r="P44" s="465"/>
      <c r="Q44" s="465"/>
      <c r="R44" s="465"/>
      <c r="S44" s="465"/>
      <c r="T44" s="465"/>
      <c r="U44" s="465"/>
      <c r="V44" s="465"/>
      <c r="W44" s="465"/>
      <c r="X44" s="132"/>
      <c r="Y44" s="132"/>
      <c r="Z44" s="132"/>
      <c r="AA44" s="214"/>
      <c r="AB44" s="8"/>
      <c r="AC44" s="20"/>
    </row>
    <row r="45" spans="1:29" s="1" customFormat="1" ht="12.75" customHeight="1">
      <c r="A45" s="20"/>
      <c r="B45" s="3"/>
      <c r="C45" s="135"/>
      <c r="D45" s="199"/>
      <c r="E45" s="200" t="s">
        <v>55</v>
      </c>
      <c r="F45" s="200"/>
      <c r="G45" s="200"/>
      <c r="H45" s="503" t="s">
        <v>56</v>
      </c>
      <c r="I45" s="503"/>
      <c r="J45" s="503"/>
      <c r="K45" s="503"/>
      <c r="L45" s="503"/>
      <c r="M45" s="503"/>
      <c r="N45" s="503"/>
      <c r="O45" s="503"/>
      <c r="P45" s="503"/>
      <c r="Q45" s="503"/>
      <c r="R45" s="503"/>
      <c r="S45" s="503"/>
      <c r="T45" s="503"/>
      <c r="U45" s="503"/>
      <c r="V45" s="503"/>
      <c r="W45" s="503"/>
      <c r="X45" s="503"/>
      <c r="Y45" s="503"/>
      <c r="Z45" s="503"/>
      <c r="AA45" s="504"/>
      <c r="AB45" s="8"/>
      <c r="AC45" s="20"/>
    </row>
    <row r="46" spans="1:29" s="1" customFormat="1" ht="12.75" customHeight="1">
      <c r="A46" s="20"/>
      <c r="B46" s="3"/>
      <c r="C46" s="136"/>
      <c r="D46" s="300"/>
      <c r="E46" s="222" t="s">
        <v>57</v>
      </c>
      <c r="F46" s="222"/>
      <c r="G46" s="202"/>
      <c r="H46" s="470"/>
      <c r="I46" s="470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6"/>
      <c r="AB46" s="8"/>
      <c r="AC46" s="20"/>
    </row>
    <row r="47" spans="1:29" s="1" customFormat="1" ht="12.75" customHeight="1">
      <c r="A47" s="20"/>
      <c r="B47" s="3"/>
      <c r="C47" s="136"/>
      <c r="D47" s="471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  <c r="W47" s="472"/>
      <c r="X47" s="472"/>
      <c r="Y47" s="472"/>
      <c r="Z47" s="472"/>
      <c r="AA47" s="473"/>
      <c r="AB47" s="8"/>
      <c r="AC47" s="20"/>
    </row>
    <row r="48" spans="1:29" s="1" customFormat="1" ht="12.75" customHeight="1">
      <c r="A48" s="20"/>
      <c r="B48" s="3"/>
      <c r="C48" s="136"/>
      <c r="D48" s="474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6"/>
      <c r="AB48" s="8"/>
      <c r="AC48" s="20"/>
    </row>
    <row r="49" spans="1:29" s="1" customFormat="1" ht="12.75" customHeight="1">
      <c r="A49" s="20"/>
      <c r="B49" s="3"/>
      <c r="C49" s="136"/>
      <c r="D49" s="475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8"/>
      <c r="AC49" s="20"/>
    </row>
    <row r="50" spans="1:29" s="1" customFormat="1" ht="12.75" customHeight="1">
      <c r="A50" s="20"/>
      <c r="B50" s="3"/>
      <c r="C50" s="135"/>
      <c r="D50" s="50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  <c r="S50" s="388"/>
      <c r="T50" s="388"/>
      <c r="U50" s="388"/>
      <c r="V50" s="388"/>
      <c r="W50" s="388"/>
      <c r="X50" s="388"/>
      <c r="Y50" s="388"/>
      <c r="Z50" s="388"/>
      <c r="AA50" s="509"/>
      <c r="AB50" s="8"/>
      <c r="AC50" s="20"/>
    </row>
    <row r="51" spans="1:29" s="1" customFormat="1" ht="10.5" customHeight="1">
      <c r="A51" s="20"/>
      <c r="B51" s="3"/>
      <c r="C51" s="136"/>
      <c r="D51" s="138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0"/>
      <c r="Q51" s="180"/>
      <c r="R51" s="223" t="s">
        <v>58</v>
      </c>
      <c r="S51" s="224"/>
      <c r="T51" s="224"/>
      <c r="U51" s="224"/>
      <c r="V51" s="225"/>
      <c r="W51" s="505" t="s">
        <v>59</v>
      </c>
      <c r="X51" s="505"/>
      <c r="Y51" s="505"/>
      <c r="Z51" s="505"/>
      <c r="AA51" s="505"/>
      <c r="AB51" s="8"/>
      <c r="AC51" s="20"/>
    </row>
    <row r="52" spans="1:29" s="1" customFormat="1" ht="14.25" customHeight="1">
      <c r="A52" s="20"/>
      <c r="B52" s="3"/>
      <c r="C52" s="135" t="s">
        <v>60</v>
      </c>
      <c r="D52" s="207" t="s">
        <v>564</v>
      </c>
      <c r="E52" s="191"/>
      <c r="F52" s="191"/>
      <c r="G52" s="191"/>
      <c r="H52" s="203"/>
      <c r="I52" s="203"/>
      <c r="J52" s="204"/>
      <c r="K52" s="203"/>
      <c r="L52" s="203"/>
      <c r="M52" s="203"/>
      <c r="N52" s="203"/>
      <c r="O52" s="203"/>
      <c r="P52" s="203"/>
      <c r="Q52" s="203"/>
      <c r="R52" s="227" t="s">
        <v>199</v>
      </c>
      <c r="S52" s="228"/>
      <c r="T52" s="228"/>
      <c r="U52" s="228"/>
      <c r="V52" s="229"/>
      <c r="W52" s="505" t="s">
        <v>199</v>
      </c>
      <c r="X52" s="505"/>
      <c r="Y52" s="505"/>
      <c r="Z52" s="505"/>
      <c r="AA52" s="505"/>
      <c r="AB52" s="8"/>
      <c r="AC52" s="20"/>
    </row>
    <row r="53" spans="1:29" s="1" customFormat="1" ht="12.75" customHeight="1">
      <c r="A53" s="20"/>
      <c r="B53" s="3"/>
      <c r="C53" s="135"/>
      <c r="D53" s="138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82"/>
      <c r="S53" s="70"/>
      <c r="T53" s="70"/>
      <c r="U53" s="70"/>
      <c r="V53" s="81"/>
      <c r="W53" s="506"/>
      <c r="X53" s="506"/>
      <c r="Y53" s="506"/>
      <c r="Z53" s="506"/>
      <c r="AA53" s="507"/>
      <c r="AB53" s="8"/>
      <c r="AC53" s="20"/>
    </row>
    <row r="54" spans="1:29" s="1" customFormat="1" ht="12.75" customHeight="1">
      <c r="A54" s="20"/>
      <c r="B54" s="3"/>
      <c r="C54" s="136"/>
      <c r="D54" s="230" t="s">
        <v>565</v>
      </c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479"/>
      <c r="S54" s="480"/>
      <c r="T54" s="480"/>
      <c r="U54" s="480"/>
      <c r="V54" s="477"/>
      <c r="W54" s="478"/>
      <c r="X54" s="386"/>
      <c r="Y54" s="386"/>
      <c r="Z54" s="386"/>
      <c r="AA54" s="385"/>
      <c r="AB54" s="8"/>
      <c r="AC54" s="20"/>
    </row>
    <row r="55" spans="1:29" s="1" customFormat="1" ht="12.75" customHeight="1">
      <c r="A55" s="20"/>
      <c r="B55" s="3"/>
      <c r="C55" s="135"/>
      <c r="D55" s="138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02"/>
      <c r="S55" s="5"/>
      <c r="T55" s="5"/>
      <c r="U55" s="5"/>
      <c r="V55" s="103"/>
      <c r="W55" s="469"/>
      <c r="X55" s="469"/>
      <c r="Y55" s="469"/>
      <c r="Z55" s="469"/>
      <c r="AA55" s="469"/>
      <c r="AB55" s="8"/>
      <c r="AC55" s="20"/>
    </row>
    <row r="56" spans="1:29" s="1" customFormat="1" ht="12.75" customHeight="1">
      <c r="A56" s="20"/>
      <c r="B56" s="3"/>
      <c r="C56" s="136"/>
      <c r="D56" s="230" t="s">
        <v>566</v>
      </c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476"/>
      <c r="S56" s="386"/>
      <c r="T56" s="386"/>
      <c r="U56" s="386"/>
      <c r="V56" s="477"/>
      <c r="W56" s="478"/>
      <c r="X56" s="386"/>
      <c r="Y56" s="386"/>
      <c r="Z56" s="386"/>
      <c r="AA56" s="385"/>
      <c r="AB56" s="8"/>
      <c r="AC56" s="20"/>
    </row>
    <row r="57" spans="1:29" s="1" customFormat="1" ht="12.75" customHeight="1">
      <c r="A57" s="20"/>
      <c r="B57" s="3"/>
      <c r="C57" s="135"/>
      <c r="D57" s="138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02"/>
      <c r="S57" s="5"/>
      <c r="T57" s="5"/>
      <c r="U57" s="5"/>
      <c r="V57" s="103"/>
      <c r="W57" s="469"/>
      <c r="X57" s="469"/>
      <c r="Y57" s="469"/>
      <c r="Z57" s="469"/>
      <c r="AA57" s="469"/>
      <c r="AB57" s="8"/>
      <c r="AC57" s="20"/>
    </row>
    <row r="58" spans="1:29" s="1" customFormat="1" ht="12.75" customHeight="1">
      <c r="A58" s="20"/>
      <c r="B58" s="3"/>
      <c r="C58" s="136"/>
      <c r="D58" s="230" t="s">
        <v>567</v>
      </c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476"/>
      <c r="S58" s="386"/>
      <c r="T58" s="386"/>
      <c r="U58" s="386"/>
      <c r="V58" s="477"/>
      <c r="W58" s="478"/>
      <c r="X58" s="386"/>
      <c r="Y58" s="386"/>
      <c r="Z58" s="386"/>
      <c r="AA58" s="385"/>
      <c r="AB58" s="8"/>
      <c r="AC58" s="20"/>
    </row>
    <row r="59" spans="1:29" s="1" customFormat="1" ht="12.75" customHeight="1">
      <c r="A59" s="20"/>
      <c r="B59" s="3"/>
      <c r="C59" s="135"/>
      <c r="D59" s="138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02"/>
      <c r="S59" s="5"/>
      <c r="T59" s="5"/>
      <c r="U59" s="5"/>
      <c r="V59" s="103"/>
      <c r="W59" s="469"/>
      <c r="X59" s="469"/>
      <c r="Y59" s="469"/>
      <c r="Z59" s="469"/>
      <c r="AA59" s="469"/>
      <c r="AB59" s="8"/>
      <c r="AC59" s="20"/>
    </row>
    <row r="60" spans="1:29" s="1" customFormat="1" ht="12.75" customHeight="1">
      <c r="A60" s="20"/>
      <c r="B60" s="3"/>
      <c r="C60" s="139"/>
      <c r="D60" s="230" t="s">
        <v>568</v>
      </c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476"/>
      <c r="S60" s="386"/>
      <c r="T60" s="386"/>
      <c r="U60" s="386"/>
      <c r="V60" s="477"/>
      <c r="W60" s="481"/>
      <c r="X60" s="480"/>
      <c r="Y60" s="480"/>
      <c r="Z60" s="480"/>
      <c r="AA60" s="385"/>
      <c r="AB60" s="8"/>
      <c r="AC60" s="20"/>
    </row>
    <row r="61" spans="1:29" s="1" customFormat="1" ht="15" customHeight="1">
      <c r="A61" s="2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20"/>
    </row>
    <row r="62" spans="1:29" s="1" customFormat="1" ht="15" customHeight="1">
      <c r="A62" s="20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20"/>
    </row>
    <row r="63" spans="1:29" s="1" customFormat="1" ht="15" customHeight="1">
      <c r="A63" s="2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20"/>
    </row>
    <row r="64" spans="1:29" s="1" customFormat="1" ht="12.75" customHeight="1">
      <c r="A64" s="2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20"/>
    </row>
    <row r="65" spans="1:29" s="1" customFormat="1" ht="14.25" customHeight="1">
      <c r="A65" s="2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20"/>
    </row>
    <row r="66" spans="1:29" s="1" customFormat="1" ht="12.75" customHeight="1">
      <c r="A66" s="20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20"/>
    </row>
    <row r="67" spans="1:29" s="1" customFormat="1" ht="12.75" customHeight="1">
      <c r="A67" s="2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20"/>
    </row>
    <row r="68" spans="1:29" s="1" customFormat="1" ht="12.75" customHeight="1">
      <c r="A68" s="2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20"/>
    </row>
    <row r="69" spans="1:29" s="1" customFormat="1" ht="12.75" customHeight="1">
      <c r="A69" s="2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20"/>
    </row>
    <row r="70" spans="1:29" s="1" customFormat="1" ht="12.75" customHeight="1">
      <c r="A70" s="2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20"/>
    </row>
    <row r="71" spans="1:29" ht="4.5" customHeight="1">
      <c r="A71" s="283"/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</row>
  </sheetData>
  <sheetProtection sheet="1" objects="1" scenarios="1"/>
  <mergeCells count="56">
    <mergeCell ref="S38:AA38"/>
    <mergeCell ref="E32:I32"/>
    <mergeCell ref="K32:S32"/>
    <mergeCell ref="E34:F34"/>
    <mergeCell ref="D11:AA11"/>
    <mergeCell ref="D13:AA13"/>
    <mergeCell ref="D23:AA23"/>
    <mergeCell ref="D14:AA14"/>
    <mergeCell ref="E8:F8"/>
    <mergeCell ref="H8:I8"/>
    <mergeCell ref="K8:N8"/>
    <mergeCell ref="P8:W8"/>
    <mergeCell ref="N27:AA27"/>
    <mergeCell ref="N28:AA28"/>
    <mergeCell ref="D22:AA22"/>
    <mergeCell ref="D24:AA24"/>
    <mergeCell ref="E28:M28"/>
    <mergeCell ref="D21:AA21"/>
    <mergeCell ref="H45:AA45"/>
    <mergeCell ref="W51:AA51"/>
    <mergeCell ref="W52:AA52"/>
    <mergeCell ref="W53:AA53"/>
    <mergeCell ref="D50:AA50"/>
    <mergeCell ref="H34:I34"/>
    <mergeCell ref="K34:N34"/>
    <mergeCell ref="P34:W34"/>
    <mergeCell ref="E36:I36"/>
    <mergeCell ref="D40:Q40"/>
    <mergeCell ref="R3:AA3"/>
    <mergeCell ref="R40:AA40"/>
    <mergeCell ref="R42:AA42"/>
    <mergeCell ref="J20:R20"/>
    <mergeCell ref="J19:N19"/>
    <mergeCell ref="J10:R10"/>
    <mergeCell ref="D29:AA29"/>
    <mergeCell ref="D30:AA30"/>
    <mergeCell ref="D12:AA12"/>
    <mergeCell ref="K36:Q36"/>
    <mergeCell ref="R54:V54"/>
    <mergeCell ref="W54:AA54"/>
    <mergeCell ref="R60:V60"/>
    <mergeCell ref="W60:AA60"/>
    <mergeCell ref="R58:V58"/>
    <mergeCell ref="W58:AA58"/>
    <mergeCell ref="W59:AA59"/>
    <mergeCell ref="W55:AA55"/>
    <mergeCell ref="N44:W44"/>
    <mergeCell ref="D1:G1"/>
    <mergeCell ref="D4:E4"/>
    <mergeCell ref="W57:AA57"/>
    <mergeCell ref="H46:AA46"/>
    <mergeCell ref="D47:AA47"/>
    <mergeCell ref="D48:AA48"/>
    <mergeCell ref="D49:AA49"/>
    <mergeCell ref="R56:V56"/>
    <mergeCell ref="W56:AA56"/>
  </mergeCells>
  <printOptions horizontalCentered="1"/>
  <pageMargins left="0" right="0" top="0.1968503937007874" bottom="0" header="0.1968503937007874" footer="0.3937007874015748"/>
  <pageSetup fitToHeight="1" fitToWidth="1" horizontalDpi="600" verticalDpi="600" orientation="portrait" paperSize="9" scale="9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K126"/>
  <sheetViews>
    <sheetView showGridLines="0" showRowColHeaders="0" zoomScalePageLayoutView="0" workbookViewId="0" topLeftCell="A1">
      <pane ySplit="1" topLeftCell="A68" activePane="bottomLeft" state="frozen"/>
      <selection pane="topLeft" activeCell="D5" sqref="D5:L5"/>
      <selection pane="bottomLeft" activeCell="U5" sqref="U5:X5"/>
    </sheetView>
  </sheetViews>
  <sheetFormatPr defaultColWidth="0" defaultRowHeight="12.75" zeroHeight="1"/>
  <cols>
    <col min="1" max="1" width="0.85546875" style="20" customWidth="1"/>
    <col min="2" max="2" width="5.7109375" style="3" customWidth="1"/>
    <col min="3" max="3" width="1.421875" style="3" customWidth="1"/>
    <col min="4" max="4" width="1.1484375" style="3" customWidth="1"/>
    <col min="5" max="5" width="1.28515625" style="3" customWidth="1"/>
    <col min="6" max="6" width="1.8515625" style="3" customWidth="1"/>
    <col min="7" max="7" width="0.42578125" style="3" customWidth="1"/>
    <col min="8" max="8" width="0.71875" style="3" customWidth="1"/>
    <col min="9" max="9" width="2.28125" style="3" customWidth="1"/>
    <col min="10" max="10" width="0.71875" style="3" customWidth="1"/>
    <col min="11" max="11" width="2.28125" style="3" customWidth="1"/>
    <col min="12" max="12" width="3.421875" style="3" customWidth="1"/>
    <col min="13" max="13" width="1.8515625" style="3" customWidth="1"/>
    <col min="14" max="14" width="6.140625" style="3" customWidth="1"/>
    <col min="15" max="15" width="5.421875" style="3" customWidth="1"/>
    <col min="16" max="16" width="4.28125" style="27" customWidth="1"/>
    <col min="17" max="17" width="0.5625" style="27" customWidth="1"/>
    <col min="18" max="18" width="1.7109375" style="27" customWidth="1"/>
    <col min="19" max="19" width="0.5625" style="27" customWidth="1"/>
    <col min="20" max="20" width="1.8515625" style="27" customWidth="1"/>
    <col min="21" max="21" width="5.00390625" style="27" customWidth="1"/>
    <col min="22" max="22" width="4.57421875" style="3" customWidth="1"/>
    <col min="23" max="23" width="2.28125" style="3" customWidth="1"/>
    <col min="24" max="24" width="4.8515625" style="3" customWidth="1"/>
    <col min="25" max="25" width="2.28125" style="3" customWidth="1"/>
    <col min="26" max="26" width="7.8515625" style="3" customWidth="1"/>
    <col min="27" max="27" width="3.28125" style="3" customWidth="1"/>
    <col min="28" max="28" width="8.00390625" style="3" customWidth="1"/>
    <col min="29" max="30" width="1.1484375" style="3" customWidth="1"/>
    <col min="31" max="32" width="7.7109375" style="3" customWidth="1"/>
    <col min="33" max="34" width="1.28515625" style="3" customWidth="1"/>
    <col min="35" max="35" width="1.1484375" style="3" customWidth="1"/>
    <col min="36" max="36" width="5.7109375" style="3" customWidth="1"/>
    <col min="37" max="37" width="0.85546875" style="20" customWidth="1"/>
    <col min="38" max="38" width="3.7109375" style="20" hidden="1" customWidth="1"/>
    <col min="39" max="16384" width="11.421875" style="20" hidden="1" customWidth="1"/>
  </cols>
  <sheetData>
    <row r="1" spans="1:37" s="1" customFormat="1" ht="18" customHeight="1">
      <c r="A1" s="20"/>
      <c r="B1" s="20"/>
      <c r="C1" s="20"/>
      <c r="D1" s="20"/>
      <c r="E1" s="466" t="s">
        <v>449</v>
      </c>
      <c r="F1" s="466"/>
      <c r="G1" s="466"/>
      <c r="H1" s="466"/>
      <c r="I1" s="466"/>
      <c r="J1" s="466"/>
      <c r="K1" s="466"/>
      <c r="L1" s="466"/>
      <c r="M1" s="466"/>
      <c r="N1" s="466"/>
      <c r="O1" s="20"/>
      <c r="P1" s="32"/>
      <c r="Q1" s="32"/>
      <c r="R1" s="32"/>
      <c r="S1" s="32"/>
      <c r="T1" s="32"/>
      <c r="U1" s="32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s="1" customFormat="1" ht="4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32"/>
      <c r="Q2" s="32"/>
      <c r="R2" s="32"/>
      <c r="S2" s="32"/>
      <c r="T2" s="32"/>
      <c r="U2" s="32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s="1" customFormat="1" ht="12.75">
      <c r="A3" s="20"/>
      <c r="B3" s="3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559" t="s">
        <v>443</v>
      </c>
      <c r="W3" s="559"/>
      <c r="X3" s="560"/>
      <c r="Y3" s="307"/>
      <c r="Z3" s="444" t="s">
        <v>3</v>
      </c>
      <c r="AA3" s="444"/>
      <c r="AB3" s="444"/>
      <c r="AC3" s="444"/>
      <c r="AD3" s="444"/>
      <c r="AE3" s="444"/>
      <c r="AF3" s="444"/>
      <c r="AG3" s="444"/>
      <c r="AH3" s="444"/>
      <c r="AI3" s="444"/>
      <c r="AJ3" s="3"/>
      <c r="AK3" s="20"/>
    </row>
    <row r="4" spans="1:37" s="1" customFormat="1" ht="12.75">
      <c r="A4" s="20"/>
      <c r="B4" s="3"/>
      <c r="C4" s="549" t="s">
        <v>6</v>
      </c>
      <c r="D4" s="550"/>
      <c r="E4" s="551"/>
      <c r="F4" s="231"/>
      <c r="G4" s="232"/>
      <c r="H4" s="217"/>
      <c r="I4" s="217"/>
      <c r="J4" s="205"/>
      <c r="K4" s="205"/>
      <c r="L4" s="236"/>
      <c r="M4" s="236"/>
      <c r="N4" s="237" t="s">
        <v>226</v>
      </c>
      <c r="O4" s="237"/>
      <c r="P4" s="238"/>
      <c r="Q4" s="238"/>
      <c r="R4" s="238"/>
      <c r="S4" s="238"/>
      <c r="T4" s="238"/>
      <c r="U4" s="21"/>
      <c r="V4" s="21"/>
      <c r="W4" s="21"/>
      <c r="X4" s="21"/>
      <c r="Y4" s="236"/>
      <c r="Z4" s="236"/>
      <c r="AA4" s="217"/>
      <c r="AB4" s="22"/>
      <c r="AC4" s="22"/>
      <c r="AD4" s="22"/>
      <c r="AE4" s="22"/>
      <c r="AF4" s="22"/>
      <c r="AG4" s="241"/>
      <c r="AH4" s="241"/>
      <c r="AI4" s="242"/>
      <c r="AJ4" s="8"/>
      <c r="AK4" s="20"/>
    </row>
    <row r="5" spans="1:37" s="1" customFormat="1" ht="12.75">
      <c r="A5" s="20"/>
      <c r="B5" s="3"/>
      <c r="C5" s="395" t="s">
        <v>61</v>
      </c>
      <c r="D5" s="545"/>
      <c r="E5" s="396"/>
      <c r="F5" s="239" t="s">
        <v>519</v>
      </c>
      <c r="G5" s="309"/>
      <c r="H5" s="236"/>
      <c r="I5" s="236"/>
      <c r="J5" s="240"/>
      <c r="K5" s="240"/>
      <c r="L5" s="236"/>
      <c r="M5" s="236"/>
      <c r="N5" s="237" t="s">
        <v>544</v>
      </c>
      <c r="O5" s="237"/>
      <c r="P5" s="238"/>
      <c r="Q5" s="238"/>
      <c r="R5" s="238"/>
      <c r="S5" s="238"/>
      <c r="T5" s="238"/>
      <c r="U5" s="553"/>
      <c r="V5" s="554"/>
      <c r="W5" s="554"/>
      <c r="X5" s="555"/>
      <c r="Y5" s="236"/>
      <c r="Z5" s="505" t="s">
        <v>62</v>
      </c>
      <c r="AA5" s="505"/>
      <c r="AB5" s="561"/>
      <c r="AC5" s="561"/>
      <c r="AD5" s="561"/>
      <c r="AE5" s="561"/>
      <c r="AF5" s="561"/>
      <c r="AG5" s="215"/>
      <c r="AH5" s="215"/>
      <c r="AI5" s="215"/>
      <c r="AJ5" s="8"/>
      <c r="AK5" s="20"/>
    </row>
    <row r="6" spans="1:37" s="1" customFormat="1" ht="12.75">
      <c r="A6" s="20"/>
      <c r="B6" s="3"/>
      <c r="C6" s="231"/>
      <c r="D6" s="232"/>
      <c r="E6" s="233"/>
      <c r="F6" s="231"/>
      <c r="G6" s="205" t="s">
        <v>545</v>
      </c>
      <c r="H6" s="205"/>
      <c r="I6" s="205"/>
      <c r="J6" s="236"/>
      <c r="K6" s="236"/>
      <c r="L6" s="205"/>
      <c r="M6" s="205"/>
      <c r="N6" s="217"/>
      <c r="O6" s="205"/>
      <c r="P6" s="205"/>
      <c r="Q6" s="205"/>
      <c r="R6" s="205"/>
      <c r="S6" s="205"/>
      <c r="T6" s="205"/>
      <c r="U6" s="21"/>
      <c r="V6" s="21"/>
      <c r="W6" s="21"/>
      <c r="X6" s="21"/>
      <c r="Y6" s="226"/>
      <c r="Z6" s="226"/>
      <c r="AA6" s="226"/>
      <c r="AB6" s="226"/>
      <c r="AC6" s="226"/>
      <c r="AD6" s="215"/>
      <c r="AE6" s="215"/>
      <c r="AF6" s="215"/>
      <c r="AG6" s="215"/>
      <c r="AH6" s="215"/>
      <c r="AI6" s="215"/>
      <c r="AJ6" s="8"/>
      <c r="AK6" s="20"/>
    </row>
    <row r="7" spans="1:37" s="1" customFormat="1" ht="12.75">
      <c r="A7" s="20"/>
      <c r="B7" s="3"/>
      <c r="C7" s="231"/>
      <c r="D7" s="232"/>
      <c r="E7" s="233"/>
      <c r="F7" s="231"/>
      <c r="G7" s="556" t="s">
        <v>546</v>
      </c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8"/>
      <c r="U7" s="553"/>
      <c r="V7" s="554"/>
      <c r="W7" s="554"/>
      <c r="X7" s="555"/>
      <c r="Y7" s="236"/>
      <c r="Z7" s="236"/>
      <c r="AA7" s="236"/>
      <c r="AB7" s="226"/>
      <c r="AC7" s="226"/>
      <c r="AD7" s="215"/>
      <c r="AE7" s="215"/>
      <c r="AF7" s="215"/>
      <c r="AG7" s="215"/>
      <c r="AH7" s="215"/>
      <c r="AI7" s="215"/>
      <c r="AJ7" s="8"/>
      <c r="AK7" s="20"/>
    </row>
    <row r="8" spans="1:37" s="1" customFormat="1" ht="12.75" customHeight="1">
      <c r="A8" s="20"/>
      <c r="B8" s="3"/>
      <c r="C8" s="231"/>
      <c r="D8" s="232"/>
      <c r="E8" s="233"/>
      <c r="F8" s="231"/>
      <c r="G8" s="232"/>
      <c r="H8" s="217"/>
      <c r="I8" s="217"/>
      <c r="J8" s="215"/>
      <c r="K8" s="215"/>
      <c r="L8" s="215"/>
      <c r="M8" s="215"/>
      <c r="N8" s="215"/>
      <c r="O8" s="215"/>
      <c r="P8" s="61" t="s">
        <v>63</v>
      </c>
      <c r="Q8" s="61"/>
      <c r="R8" s="6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10"/>
      <c r="AH8" s="110"/>
      <c r="AI8" s="110"/>
      <c r="AJ8" s="8"/>
      <c r="AK8" s="20"/>
    </row>
    <row r="9" spans="1:37" s="1" customFormat="1" ht="12.75" customHeight="1">
      <c r="A9" s="20"/>
      <c r="B9" s="3"/>
      <c r="C9" s="231"/>
      <c r="D9" s="232"/>
      <c r="E9" s="233"/>
      <c r="F9" s="231"/>
      <c r="G9" s="217" t="s">
        <v>441</v>
      </c>
      <c r="H9" s="217"/>
      <c r="I9" s="217"/>
      <c r="J9" s="205"/>
      <c r="K9" s="205"/>
      <c r="L9" s="205"/>
      <c r="M9" s="205"/>
      <c r="N9" s="205"/>
      <c r="O9" s="205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552"/>
      <c r="AJ9" s="8"/>
      <c r="AK9" s="20"/>
    </row>
    <row r="10" spans="1:37" s="1" customFormat="1" ht="12.75" customHeight="1">
      <c r="A10" s="20"/>
      <c r="B10" s="3"/>
      <c r="C10" s="231"/>
      <c r="D10" s="232"/>
      <c r="E10" s="233"/>
      <c r="F10" s="231"/>
      <c r="G10" s="232"/>
      <c r="H10" s="41"/>
      <c r="I10" s="41"/>
      <c r="J10" s="41"/>
      <c r="K10" s="41"/>
      <c r="L10" s="41"/>
      <c r="M10" s="41"/>
      <c r="N10" s="41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8"/>
      <c r="AK10" s="20"/>
    </row>
    <row r="11" spans="1:37" s="1" customFormat="1" ht="12.75" customHeight="1">
      <c r="A11" s="20"/>
      <c r="B11" s="3"/>
      <c r="C11" s="231"/>
      <c r="D11" s="232"/>
      <c r="E11" s="233"/>
      <c r="F11" s="231"/>
      <c r="G11" s="232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55"/>
      <c r="AJ11" s="8"/>
      <c r="AK11" s="20"/>
    </row>
    <row r="12" spans="1:37" s="1" customFormat="1" ht="4.5" customHeight="1">
      <c r="A12" s="20"/>
      <c r="B12" s="3"/>
      <c r="C12" s="231"/>
      <c r="D12" s="232"/>
      <c r="E12" s="233"/>
      <c r="F12" s="231"/>
      <c r="G12" s="232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8"/>
      <c r="AK12" s="20"/>
    </row>
    <row r="13" spans="1:37" s="1" customFormat="1" ht="9.75" customHeight="1">
      <c r="A13" s="20"/>
      <c r="B13" s="3"/>
      <c r="C13" s="231"/>
      <c r="D13" s="232"/>
      <c r="E13" s="233"/>
      <c r="F13" s="231"/>
      <c r="G13" s="232"/>
      <c r="H13" s="546" t="s">
        <v>431</v>
      </c>
      <c r="I13" s="546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7"/>
      <c r="AD13" s="547"/>
      <c r="AE13" s="547"/>
      <c r="AF13" s="547"/>
      <c r="AG13" s="547"/>
      <c r="AH13" s="547"/>
      <c r="AI13" s="548"/>
      <c r="AJ13" s="8"/>
      <c r="AK13" s="20"/>
    </row>
    <row r="14" spans="1:37" s="1" customFormat="1" ht="9.75" customHeight="1">
      <c r="A14" s="20"/>
      <c r="B14" s="3"/>
      <c r="C14" s="231"/>
      <c r="D14" s="232"/>
      <c r="E14" s="233"/>
      <c r="F14" s="231"/>
      <c r="G14" s="232"/>
      <c r="H14" s="546" t="s">
        <v>450</v>
      </c>
      <c r="I14" s="546"/>
      <c r="J14" s="547"/>
      <c r="K14" s="547"/>
      <c r="L14" s="547"/>
      <c r="M14" s="547"/>
      <c r="N14" s="547"/>
      <c r="O14" s="547"/>
      <c r="P14" s="547"/>
      <c r="Q14" s="547"/>
      <c r="R14" s="547"/>
      <c r="S14" s="547"/>
      <c r="T14" s="547"/>
      <c r="U14" s="547"/>
      <c r="V14" s="547"/>
      <c r="W14" s="547"/>
      <c r="X14" s="547"/>
      <c r="Y14" s="547"/>
      <c r="Z14" s="547"/>
      <c r="AA14" s="547"/>
      <c r="AB14" s="547"/>
      <c r="AC14" s="547"/>
      <c r="AD14" s="547"/>
      <c r="AE14" s="547"/>
      <c r="AF14" s="547"/>
      <c r="AG14" s="547"/>
      <c r="AH14" s="547"/>
      <c r="AI14" s="548"/>
      <c r="AJ14" s="8"/>
      <c r="AK14" s="20"/>
    </row>
    <row r="15" spans="1:37" s="1" customFormat="1" ht="9.75" customHeight="1">
      <c r="A15" s="20"/>
      <c r="B15" s="3"/>
      <c r="C15" s="231"/>
      <c r="D15" s="232"/>
      <c r="E15" s="233"/>
      <c r="F15" s="231"/>
      <c r="G15" s="232"/>
      <c r="H15" s="546" t="s">
        <v>467</v>
      </c>
      <c r="I15" s="546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47"/>
      <c r="V15" s="547"/>
      <c r="W15" s="547"/>
      <c r="X15" s="547"/>
      <c r="Y15" s="547"/>
      <c r="Z15" s="547"/>
      <c r="AA15" s="547"/>
      <c r="AB15" s="547"/>
      <c r="AC15" s="547"/>
      <c r="AD15" s="547"/>
      <c r="AE15" s="547"/>
      <c r="AF15" s="547"/>
      <c r="AG15" s="547"/>
      <c r="AH15" s="547"/>
      <c r="AI15" s="548"/>
      <c r="AJ15" s="8"/>
      <c r="AK15" s="20"/>
    </row>
    <row r="16" spans="1:37" s="1" customFormat="1" ht="1.5" customHeight="1">
      <c r="A16" s="20"/>
      <c r="B16" s="3"/>
      <c r="C16" s="231"/>
      <c r="D16" s="232"/>
      <c r="E16" s="233"/>
      <c r="F16" s="231"/>
      <c r="G16" s="232"/>
      <c r="H16" s="240"/>
      <c r="I16" s="240"/>
      <c r="J16" s="236"/>
      <c r="K16" s="236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167"/>
      <c r="AC16" s="167"/>
      <c r="AD16" s="215"/>
      <c r="AE16" s="215"/>
      <c r="AF16" s="215"/>
      <c r="AG16" s="215"/>
      <c r="AH16" s="215"/>
      <c r="AI16" s="215"/>
      <c r="AJ16" s="8"/>
      <c r="AK16" s="20"/>
    </row>
    <row r="17" spans="1:37" s="1" customFormat="1" ht="12.75" customHeight="1">
      <c r="A17" s="20"/>
      <c r="B17" s="3"/>
      <c r="C17" s="231"/>
      <c r="D17" s="232"/>
      <c r="E17" s="233"/>
      <c r="F17" s="231"/>
      <c r="G17" s="232"/>
      <c r="H17" s="123" t="s">
        <v>64</v>
      </c>
      <c r="I17" s="123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8"/>
      <c r="AK17" s="20"/>
    </row>
    <row r="18" spans="1:37" s="1" customFormat="1" ht="12.75" customHeight="1">
      <c r="A18" s="20"/>
      <c r="B18" s="3"/>
      <c r="C18" s="231"/>
      <c r="D18" s="232"/>
      <c r="E18" s="233"/>
      <c r="F18" s="231"/>
      <c r="G18" s="232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55"/>
      <c r="AJ18" s="8"/>
      <c r="AK18" s="20"/>
    </row>
    <row r="19" spans="1:37" s="1" customFormat="1" ht="4.5" customHeight="1">
      <c r="A19" s="20"/>
      <c r="B19" s="3"/>
      <c r="C19" s="231"/>
      <c r="D19" s="232"/>
      <c r="E19" s="233"/>
      <c r="F19" s="231"/>
      <c r="G19" s="232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8"/>
      <c r="AK19" s="20"/>
    </row>
    <row r="20" spans="1:37" s="1" customFormat="1" ht="9.75" customHeight="1">
      <c r="A20" s="20"/>
      <c r="B20" s="3"/>
      <c r="C20" s="231"/>
      <c r="D20" s="232"/>
      <c r="E20" s="233"/>
      <c r="F20" s="231"/>
      <c r="G20" s="232"/>
      <c r="H20" s="240" t="s">
        <v>65</v>
      </c>
      <c r="I20" s="240"/>
      <c r="J20" s="236"/>
      <c r="K20" s="236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167"/>
      <c r="AC20" s="167"/>
      <c r="AD20" s="215"/>
      <c r="AE20" s="215"/>
      <c r="AF20" s="215"/>
      <c r="AG20" s="215"/>
      <c r="AH20" s="215"/>
      <c r="AI20" s="215"/>
      <c r="AJ20" s="8"/>
      <c r="AK20" s="20"/>
    </row>
    <row r="21" spans="1:37" s="1" customFormat="1" ht="12.75" customHeight="1">
      <c r="A21" s="20"/>
      <c r="B21" s="3"/>
      <c r="C21" s="231"/>
      <c r="D21" s="232"/>
      <c r="E21" s="233"/>
      <c r="F21" s="232"/>
      <c r="G21" s="232"/>
      <c r="H21" s="205" t="s">
        <v>66</v>
      </c>
      <c r="I21" s="205"/>
      <c r="J21" s="215"/>
      <c r="K21" s="215"/>
      <c r="L21" s="205"/>
      <c r="M21" s="205"/>
      <c r="N21" s="205"/>
      <c r="O21" s="205"/>
      <c r="P21" s="205"/>
      <c r="Q21" s="565"/>
      <c r="R21" s="563"/>
      <c r="S21" s="205"/>
      <c r="T21" s="205"/>
      <c r="U21" s="205"/>
      <c r="V21" s="205"/>
      <c r="W21" s="205"/>
      <c r="X21" s="205"/>
      <c r="Y21" s="311"/>
      <c r="Z21" s="205"/>
      <c r="AA21" s="205"/>
      <c r="AB21" s="245"/>
      <c r="AC21" s="565"/>
      <c r="AD21" s="563"/>
      <c r="AE21" s="215"/>
      <c r="AF21" s="215"/>
      <c r="AG21" s="215"/>
      <c r="AH21" s="215"/>
      <c r="AI21" s="215"/>
      <c r="AJ21" s="8"/>
      <c r="AK21" s="20"/>
    </row>
    <row r="22" spans="1:37" s="1" customFormat="1" ht="9" customHeight="1">
      <c r="A22" s="20"/>
      <c r="B22" s="3"/>
      <c r="C22" s="231"/>
      <c r="D22" s="232"/>
      <c r="E22" s="233"/>
      <c r="F22" s="232"/>
      <c r="G22" s="232"/>
      <c r="H22" s="205"/>
      <c r="I22" s="205"/>
      <c r="J22" s="215"/>
      <c r="K22" s="21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45"/>
      <c r="AC22" s="245"/>
      <c r="AD22" s="215"/>
      <c r="AE22" s="215"/>
      <c r="AF22" s="215"/>
      <c r="AG22" s="215"/>
      <c r="AH22" s="215"/>
      <c r="AI22" s="215"/>
      <c r="AJ22" s="8"/>
      <c r="AK22" s="20"/>
    </row>
    <row r="23" spans="1:37" s="1" customFormat="1" ht="9" customHeight="1">
      <c r="A23" s="20"/>
      <c r="B23" s="3"/>
      <c r="C23" s="231"/>
      <c r="D23" s="232"/>
      <c r="E23" s="233"/>
      <c r="F23" s="232"/>
      <c r="G23" s="232"/>
      <c r="H23" s="546" t="s">
        <v>432</v>
      </c>
      <c r="I23" s="546"/>
      <c r="J23" s="547"/>
      <c r="K23" s="547"/>
      <c r="L23" s="547"/>
      <c r="M23" s="547"/>
      <c r="N23" s="547"/>
      <c r="O23" s="547"/>
      <c r="P23" s="547"/>
      <c r="Q23" s="547"/>
      <c r="R23" s="547"/>
      <c r="S23" s="547"/>
      <c r="T23" s="547"/>
      <c r="U23" s="547"/>
      <c r="V23" s="547"/>
      <c r="W23" s="547"/>
      <c r="X23" s="547"/>
      <c r="Y23" s="547"/>
      <c r="Z23" s="547"/>
      <c r="AA23" s="547"/>
      <c r="AB23" s="547"/>
      <c r="AC23" s="547"/>
      <c r="AD23" s="547"/>
      <c r="AE23" s="547"/>
      <c r="AF23" s="547"/>
      <c r="AG23" s="547"/>
      <c r="AH23" s="547"/>
      <c r="AI23" s="548"/>
      <c r="AJ23" s="8"/>
      <c r="AK23" s="20"/>
    </row>
    <row r="24" spans="1:37" s="1" customFormat="1" ht="9" customHeight="1">
      <c r="A24" s="20"/>
      <c r="B24" s="3"/>
      <c r="C24" s="231"/>
      <c r="D24" s="232"/>
      <c r="E24" s="233"/>
      <c r="F24" s="232"/>
      <c r="G24" s="232"/>
      <c r="H24" s="546" t="s">
        <v>451</v>
      </c>
      <c r="I24" s="546"/>
      <c r="J24" s="547"/>
      <c r="K24" s="547"/>
      <c r="L24" s="547"/>
      <c r="M24" s="547"/>
      <c r="N24" s="547"/>
      <c r="O24" s="547"/>
      <c r="P24" s="547"/>
      <c r="Q24" s="547"/>
      <c r="R24" s="547"/>
      <c r="S24" s="547"/>
      <c r="T24" s="547"/>
      <c r="U24" s="547"/>
      <c r="V24" s="547"/>
      <c r="W24" s="547"/>
      <c r="X24" s="547"/>
      <c r="Y24" s="547"/>
      <c r="Z24" s="547"/>
      <c r="AA24" s="547"/>
      <c r="AB24" s="547"/>
      <c r="AC24" s="547"/>
      <c r="AD24" s="547"/>
      <c r="AE24" s="547"/>
      <c r="AF24" s="547"/>
      <c r="AG24" s="547"/>
      <c r="AH24" s="547"/>
      <c r="AI24" s="548"/>
      <c r="AJ24" s="8"/>
      <c r="AK24" s="20"/>
    </row>
    <row r="25" spans="1:37" s="1" customFormat="1" ht="9" customHeight="1">
      <c r="A25" s="20"/>
      <c r="B25" s="3"/>
      <c r="C25" s="231"/>
      <c r="D25" s="232"/>
      <c r="E25" s="233"/>
      <c r="F25" s="232"/>
      <c r="G25" s="232"/>
      <c r="H25" s="546" t="s">
        <v>452</v>
      </c>
      <c r="I25" s="546"/>
      <c r="J25" s="547"/>
      <c r="K25" s="547"/>
      <c r="L25" s="547"/>
      <c r="M25" s="547"/>
      <c r="N25" s="547"/>
      <c r="O25" s="547"/>
      <c r="P25" s="547"/>
      <c r="Q25" s="547"/>
      <c r="R25" s="547"/>
      <c r="S25" s="547"/>
      <c r="T25" s="547"/>
      <c r="U25" s="547"/>
      <c r="V25" s="547"/>
      <c r="W25" s="547"/>
      <c r="X25" s="547"/>
      <c r="Y25" s="547"/>
      <c r="Z25" s="547"/>
      <c r="AA25" s="547"/>
      <c r="AB25" s="547"/>
      <c r="AC25" s="547"/>
      <c r="AD25" s="547"/>
      <c r="AE25" s="547"/>
      <c r="AF25" s="547"/>
      <c r="AG25" s="547"/>
      <c r="AH25" s="547"/>
      <c r="AI25" s="548"/>
      <c r="AJ25" s="8"/>
      <c r="AK25" s="20"/>
    </row>
    <row r="26" spans="1:37" s="1" customFormat="1" ht="1.5" customHeight="1">
      <c r="A26" s="20"/>
      <c r="B26" s="3"/>
      <c r="C26" s="231"/>
      <c r="D26" s="232"/>
      <c r="E26" s="233"/>
      <c r="F26" s="232"/>
      <c r="G26" s="232"/>
      <c r="H26" s="205"/>
      <c r="I26" s="205"/>
      <c r="J26" s="215"/>
      <c r="K26" s="21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45"/>
      <c r="AC26" s="245"/>
      <c r="AD26" s="215"/>
      <c r="AE26" s="215"/>
      <c r="AF26" s="215"/>
      <c r="AG26" s="215"/>
      <c r="AH26" s="215"/>
      <c r="AI26" s="215"/>
      <c r="AJ26" s="8"/>
      <c r="AK26" s="20"/>
    </row>
    <row r="27" spans="1:37" s="1" customFormat="1" ht="8.25" customHeight="1">
      <c r="A27" s="20"/>
      <c r="B27" s="3"/>
      <c r="C27" s="395" t="s">
        <v>68</v>
      </c>
      <c r="D27" s="545"/>
      <c r="E27" s="396"/>
      <c r="F27" s="580" t="s">
        <v>520</v>
      </c>
      <c r="G27" s="581"/>
      <c r="H27" s="581"/>
      <c r="I27" s="581"/>
      <c r="J27" s="581"/>
      <c r="K27" s="581"/>
      <c r="L27" s="581"/>
      <c r="M27" s="581"/>
      <c r="N27" s="155"/>
      <c r="O27" s="155"/>
      <c r="P27" s="155"/>
      <c r="Q27" s="155"/>
      <c r="R27" s="155"/>
      <c r="S27" s="155"/>
      <c r="T27" s="155"/>
      <c r="U27" s="155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182"/>
      <c r="AJ27" s="8"/>
      <c r="AK27" s="20"/>
    </row>
    <row r="28" spans="1:37" s="1" customFormat="1" ht="6" customHeight="1">
      <c r="A28" s="20"/>
      <c r="B28" s="3"/>
      <c r="C28" s="395"/>
      <c r="D28" s="545"/>
      <c r="E28" s="396"/>
      <c r="F28" s="582"/>
      <c r="G28" s="583"/>
      <c r="H28" s="583"/>
      <c r="I28" s="583"/>
      <c r="J28" s="583"/>
      <c r="K28" s="583"/>
      <c r="L28" s="583"/>
      <c r="M28" s="583"/>
      <c r="N28" s="244"/>
      <c r="O28" s="244"/>
      <c r="P28" s="244"/>
      <c r="Q28" s="244"/>
      <c r="R28" s="244"/>
      <c r="S28" s="244"/>
      <c r="T28" s="244"/>
      <c r="U28" s="244"/>
      <c r="V28" s="38"/>
      <c r="W28" s="38"/>
      <c r="X28" s="38"/>
      <c r="Y28" s="38"/>
      <c r="Z28" s="247"/>
      <c r="AA28" s="245"/>
      <c r="AB28" s="245"/>
      <c r="AC28" s="245"/>
      <c r="AD28" s="245"/>
      <c r="AE28" s="245"/>
      <c r="AF28" s="245"/>
      <c r="AG28" s="245"/>
      <c r="AH28" s="245"/>
      <c r="AI28" s="245"/>
      <c r="AJ28" s="8"/>
      <c r="AK28" s="20"/>
    </row>
    <row r="29" spans="1:37" s="1" customFormat="1" ht="5.25" customHeight="1">
      <c r="A29" s="20"/>
      <c r="B29" s="3"/>
      <c r="C29" s="231"/>
      <c r="D29" s="232"/>
      <c r="E29" s="233"/>
      <c r="F29" s="243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38"/>
      <c r="W29" s="38"/>
      <c r="X29" s="38"/>
      <c r="Y29" s="38"/>
      <c r="Z29" s="247"/>
      <c r="AA29" s="245"/>
      <c r="AB29" s="245"/>
      <c r="AC29" s="245"/>
      <c r="AD29" s="245"/>
      <c r="AE29" s="245"/>
      <c r="AF29" s="245"/>
      <c r="AG29" s="245"/>
      <c r="AH29" s="245"/>
      <c r="AI29" s="245"/>
      <c r="AJ29" s="8"/>
      <c r="AK29" s="20"/>
    </row>
    <row r="30" spans="1:37" s="1" customFormat="1" ht="12.75" customHeight="1">
      <c r="A30" s="20"/>
      <c r="B30" s="3"/>
      <c r="C30" s="231"/>
      <c r="D30" s="232"/>
      <c r="E30" s="233"/>
      <c r="F30" s="205" t="s">
        <v>527</v>
      </c>
      <c r="G30" s="205"/>
      <c r="H30" s="205"/>
      <c r="I30" s="205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45"/>
      <c r="V30" s="533"/>
      <c r="W30" s="534"/>
      <c r="X30" s="535"/>
      <c r="Y30" s="535"/>
      <c r="Z30" s="536"/>
      <c r="AA30" s="259"/>
      <c r="AB30" s="259"/>
      <c r="AC30" s="259"/>
      <c r="AD30" s="259"/>
      <c r="AE30" s="259"/>
      <c r="AF30" s="259"/>
      <c r="AG30" s="259"/>
      <c r="AH30" s="259"/>
      <c r="AI30" s="259"/>
      <c r="AJ30" s="8"/>
      <c r="AK30" s="20"/>
    </row>
    <row r="31" spans="1:37" s="1" customFormat="1" ht="12.75" customHeight="1">
      <c r="A31" s="20"/>
      <c r="B31" s="3"/>
      <c r="C31" s="138"/>
      <c r="D31" s="132"/>
      <c r="E31" s="149"/>
      <c r="F31" s="319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185"/>
      <c r="W31" s="185"/>
      <c r="X31" s="185"/>
      <c r="Y31" s="185"/>
      <c r="Z31" s="185"/>
      <c r="AA31" s="185"/>
      <c r="AB31" s="185"/>
      <c r="AC31" s="185"/>
      <c r="AD31" s="120"/>
      <c r="AE31" s="120"/>
      <c r="AF31" s="120"/>
      <c r="AG31" s="120"/>
      <c r="AH31" s="120"/>
      <c r="AI31" s="121"/>
      <c r="AJ31" s="8"/>
      <c r="AK31" s="20"/>
    </row>
    <row r="32" spans="1:37" s="1" customFormat="1" ht="12.75" customHeight="1">
      <c r="A32" s="20"/>
      <c r="B32" s="3"/>
      <c r="C32" s="138"/>
      <c r="D32" s="132"/>
      <c r="E32" s="149"/>
      <c r="F32" s="320" t="s">
        <v>528</v>
      </c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159"/>
      <c r="W32" s="159"/>
      <c r="X32" s="159"/>
      <c r="Y32" s="159"/>
      <c r="Z32" s="159"/>
      <c r="AA32" s="159"/>
      <c r="AB32" s="159"/>
      <c r="AC32" s="159"/>
      <c r="AD32" s="543"/>
      <c r="AE32" s="543"/>
      <c r="AF32" s="543"/>
      <c r="AG32" s="543"/>
      <c r="AH32" s="543"/>
      <c r="AI32" s="544"/>
      <c r="AJ32" s="8"/>
      <c r="AK32" s="20"/>
    </row>
    <row r="33" spans="1:37" s="1" customFormat="1" ht="9" customHeight="1">
      <c r="A33" s="20"/>
      <c r="B33" s="3"/>
      <c r="C33" s="138"/>
      <c r="D33" s="132"/>
      <c r="E33" s="149"/>
      <c r="F33" s="249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45"/>
      <c r="W33" s="245"/>
      <c r="X33" s="245"/>
      <c r="Y33" s="245"/>
      <c r="Z33" s="245"/>
      <c r="AA33" s="245"/>
      <c r="AB33" s="245"/>
      <c r="AC33" s="245"/>
      <c r="AD33" s="167"/>
      <c r="AE33" s="167"/>
      <c r="AF33" s="167"/>
      <c r="AG33" s="167"/>
      <c r="AH33" s="167"/>
      <c r="AI33" s="167"/>
      <c r="AJ33" s="8"/>
      <c r="AK33" s="20"/>
    </row>
    <row r="34" spans="1:37" s="1" customFormat="1" ht="12.75" customHeight="1">
      <c r="A34" s="20"/>
      <c r="B34" s="3"/>
      <c r="C34" s="138"/>
      <c r="D34" s="132"/>
      <c r="E34" s="149"/>
      <c r="F34" s="562"/>
      <c r="G34" s="563"/>
      <c r="H34" s="524" t="s">
        <v>514</v>
      </c>
      <c r="I34" s="526"/>
      <c r="J34" s="526"/>
      <c r="K34" s="526"/>
      <c r="L34" s="526"/>
      <c r="M34" s="526"/>
      <c r="N34" s="526"/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64"/>
      <c r="AJ34" s="8"/>
      <c r="AK34" s="20"/>
    </row>
    <row r="35" spans="1:37" s="1" customFormat="1" ht="7.5" customHeight="1">
      <c r="A35" s="20"/>
      <c r="B35" s="3"/>
      <c r="C35" s="138"/>
      <c r="D35" s="132"/>
      <c r="E35" s="149"/>
      <c r="F35" s="250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8"/>
      <c r="AK35" s="20"/>
    </row>
    <row r="36" spans="1:37" s="1" customFormat="1" ht="9.75" customHeight="1">
      <c r="A36" s="20"/>
      <c r="B36" s="3"/>
      <c r="C36" s="138"/>
      <c r="D36" s="132"/>
      <c r="E36" s="149"/>
      <c r="F36" s="250"/>
      <c r="G36" s="251"/>
      <c r="H36" s="251"/>
      <c r="I36" s="251"/>
      <c r="J36" s="205"/>
      <c r="K36" s="205"/>
      <c r="L36" s="205"/>
      <c r="M36" s="205"/>
      <c r="N36" s="205"/>
      <c r="O36" s="251"/>
      <c r="P36" s="251"/>
      <c r="Q36" s="251"/>
      <c r="R36" s="251"/>
      <c r="S36" s="205"/>
      <c r="T36" s="304"/>
      <c r="U36" s="304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6"/>
      <c r="AJ36" s="8"/>
      <c r="AK36" s="20"/>
    </row>
    <row r="37" spans="1:37" s="1" customFormat="1" ht="12.75" customHeight="1">
      <c r="A37" s="20"/>
      <c r="B37" s="3"/>
      <c r="C37" s="138"/>
      <c r="D37" s="132"/>
      <c r="E37" s="149"/>
      <c r="F37" s="250"/>
      <c r="G37" s="251"/>
      <c r="H37" s="251"/>
      <c r="I37" s="311"/>
      <c r="J37" s="205" t="s">
        <v>522</v>
      </c>
      <c r="K37" s="205"/>
      <c r="L37" s="205"/>
      <c r="M37" s="205"/>
      <c r="N37" s="205"/>
      <c r="O37" s="251"/>
      <c r="P37" s="251"/>
      <c r="Q37" s="251"/>
      <c r="R37" s="565"/>
      <c r="S37" s="563"/>
      <c r="T37" s="304" t="s">
        <v>526</v>
      </c>
      <c r="U37" s="304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6"/>
      <c r="AJ37" s="8"/>
      <c r="AK37" s="20"/>
    </row>
    <row r="38" spans="1:37" s="1" customFormat="1" ht="9.75" customHeight="1">
      <c r="A38" s="20"/>
      <c r="B38" s="3"/>
      <c r="C38" s="138"/>
      <c r="D38" s="132"/>
      <c r="E38" s="149"/>
      <c r="F38" s="250"/>
      <c r="G38" s="251"/>
      <c r="H38" s="251"/>
      <c r="I38" s="251"/>
      <c r="J38" s="205" t="s">
        <v>523</v>
      </c>
      <c r="K38" s="205"/>
      <c r="L38" s="205"/>
      <c r="M38" s="205"/>
      <c r="N38" s="205"/>
      <c r="O38" s="251"/>
      <c r="P38" s="251"/>
      <c r="Q38" s="251"/>
      <c r="R38" s="251"/>
      <c r="S38" s="205"/>
      <c r="T38" s="304" t="s">
        <v>525</v>
      </c>
      <c r="U38" s="304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6"/>
      <c r="AJ38" s="8"/>
      <c r="AK38" s="20"/>
    </row>
    <row r="39" spans="1:37" s="1" customFormat="1" ht="9.75" customHeight="1">
      <c r="A39" s="20"/>
      <c r="B39" s="3"/>
      <c r="C39" s="138"/>
      <c r="D39" s="132"/>
      <c r="E39" s="149"/>
      <c r="F39" s="250"/>
      <c r="G39" s="251"/>
      <c r="H39" s="251"/>
      <c r="I39" s="251"/>
      <c r="J39" s="205" t="s">
        <v>524</v>
      </c>
      <c r="K39" s="205"/>
      <c r="L39" s="205"/>
      <c r="M39" s="205"/>
      <c r="N39" s="205"/>
      <c r="O39" s="251"/>
      <c r="P39" s="251"/>
      <c r="Q39" s="251"/>
      <c r="R39" s="251"/>
      <c r="S39" s="251"/>
      <c r="T39" s="251"/>
      <c r="U39" s="205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8"/>
      <c r="AK39" s="20"/>
    </row>
    <row r="40" spans="1:37" s="1" customFormat="1" ht="4.5" customHeight="1">
      <c r="A40" s="20"/>
      <c r="B40" s="3"/>
      <c r="C40" s="138"/>
      <c r="D40" s="132"/>
      <c r="E40" s="149"/>
      <c r="F40" s="252"/>
      <c r="G40" s="253"/>
      <c r="H40" s="253"/>
      <c r="I40" s="253"/>
      <c r="J40" s="253"/>
      <c r="K40" s="253"/>
      <c r="L40" s="254"/>
      <c r="M40" s="254"/>
      <c r="N40" s="254"/>
      <c r="O40" s="253"/>
      <c r="P40" s="253"/>
      <c r="Q40" s="253"/>
      <c r="R40" s="253"/>
      <c r="S40" s="253"/>
      <c r="T40" s="253"/>
      <c r="U40" s="254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60"/>
      <c r="AJ40" s="8"/>
      <c r="AK40" s="20"/>
    </row>
    <row r="41" spans="1:37" s="1" customFormat="1" ht="12.75" customHeight="1">
      <c r="A41" s="20"/>
      <c r="B41" s="3"/>
      <c r="C41" s="138"/>
      <c r="D41" s="132"/>
      <c r="E41" s="149"/>
      <c r="F41" s="217" t="s">
        <v>529</v>
      </c>
      <c r="G41" s="215"/>
      <c r="H41" s="217"/>
      <c r="I41" s="217"/>
      <c r="J41" s="215"/>
      <c r="K41" s="215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61"/>
      <c r="AJ41" s="8"/>
      <c r="AK41" s="20"/>
    </row>
    <row r="42" spans="1:37" s="1" customFormat="1" ht="6.75" customHeight="1">
      <c r="A42" s="20"/>
      <c r="B42" s="3"/>
      <c r="C42" s="138"/>
      <c r="D42" s="132"/>
      <c r="E42" s="149"/>
      <c r="F42" s="255"/>
      <c r="G42" s="215"/>
      <c r="H42" s="217"/>
      <c r="I42" s="217"/>
      <c r="J42" s="215"/>
      <c r="K42" s="215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61"/>
      <c r="AJ42" s="8"/>
      <c r="AK42" s="20"/>
    </row>
    <row r="43" spans="1:37" s="1" customFormat="1" ht="12.75" customHeight="1">
      <c r="A43" s="20"/>
      <c r="B43" s="3"/>
      <c r="C43" s="138"/>
      <c r="D43" s="132"/>
      <c r="E43" s="149"/>
      <c r="F43" s="255"/>
      <c r="G43" s="215"/>
      <c r="H43" s="217"/>
      <c r="I43" s="311"/>
      <c r="J43" s="568" t="s">
        <v>518</v>
      </c>
      <c r="K43" s="566"/>
      <c r="L43" s="566"/>
      <c r="M43" s="566"/>
      <c r="N43" s="566"/>
      <c r="O43" s="566"/>
      <c r="P43" s="566"/>
      <c r="Q43" s="566"/>
      <c r="R43" s="566"/>
      <c r="S43" s="566"/>
      <c r="T43" s="566"/>
      <c r="U43" s="566"/>
      <c r="V43" s="569"/>
      <c r="W43" s="311"/>
      <c r="X43" s="515" t="s">
        <v>517</v>
      </c>
      <c r="Y43" s="566"/>
      <c r="Z43" s="566"/>
      <c r="AA43" s="566"/>
      <c r="AB43" s="566"/>
      <c r="AC43" s="566"/>
      <c r="AD43" s="566"/>
      <c r="AE43" s="566"/>
      <c r="AF43" s="566"/>
      <c r="AG43" s="566"/>
      <c r="AH43" s="566"/>
      <c r="AI43" s="567"/>
      <c r="AJ43" s="8"/>
      <c r="AK43" s="20"/>
    </row>
    <row r="44" spans="1:37" s="1" customFormat="1" ht="7.5" customHeight="1">
      <c r="A44" s="20"/>
      <c r="B44" s="3"/>
      <c r="C44" s="138"/>
      <c r="D44" s="132"/>
      <c r="E44" s="149"/>
      <c r="F44" s="252"/>
      <c r="G44" s="253"/>
      <c r="H44" s="253"/>
      <c r="I44" s="251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60"/>
      <c r="AJ44" s="8"/>
      <c r="AK44" s="20"/>
    </row>
    <row r="45" spans="1:37" s="1" customFormat="1" ht="9.75" customHeight="1">
      <c r="A45" s="20"/>
      <c r="B45" s="3"/>
      <c r="C45" s="231"/>
      <c r="D45" s="232"/>
      <c r="E45" s="233"/>
      <c r="F45" s="570" t="s">
        <v>531</v>
      </c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1"/>
      <c r="U45" s="571"/>
      <c r="V45" s="571"/>
      <c r="W45" s="571"/>
      <c r="X45" s="571"/>
      <c r="Y45" s="571"/>
      <c r="Z45" s="571"/>
      <c r="AA45" s="571"/>
      <c r="AB45" s="571"/>
      <c r="AC45" s="571"/>
      <c r="AD45" s="571"/>
      <c r="AE45" s="571"/>
      <c r="AF45" s="571"/>
      <c r="AG45" s="571"/>
      <c r="AH45" s="571"/>
      <c r="AI45" s="572"/>
      <c r="AJ45" s="8"/>
      <c r="AK45" s="20"/>
    </row>
    <row r="46" spans="1:37" s="1" customFormat="1" ht="9.75" customHeight="1">
      <c r="A46" s="20"/>
      <c r="B46" s="3"/>
      <c r="C46" s="138"/>
      <c r="D46" s="132"/>
      <c r="E46" s="149"/>
      <c r="F46" s="570" t="s">
        <v>530</v>
      </c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1"/>
      <c r="U46" s="571"/>
      <c r="V46" s="571"/>
      <c r="W46" s="571"/>
      <c r="X46" s="571"/>
      <c r="Y46" s="571"/>
      <c r="Z46" s="571"/>
      <c r="AA46" s="571"/>
      <c r="AB46" s="571"/>
      <c r="AC46" s="571"/>
      <c r="AD46" s="571"/>
      <c r="AE46" s="571"/>
      <c r="AF46" s="571"/>
      <c r="AG46" s="571"/>
      <c r="AH46" s="571"/>
      <c r="AI46" s="572"/>
      <c r="AJ46" s="8"/>
      <c r="AK46" s="20"/>
    </row>
    <row r="47" spans="1:37" s="1" customFormat="1" ht="5.25" customHeight="1">
      <c r="A47" s="20"/>
      <c r="B47" s="3"/>
      <c r="C47" s="138"/>
      <c r="D47" s="132"/>
      <c r="E47" s="149"/>
      <c r="F47" s="236"/>
      <c r="G47" s="236"/>
      <c r="H47" s="205"/>
      <c r="I47" s="205"/>
      <c r="J47" s="236"/>
      <c r="K47" s="236"/>
      <c r="L47" s="257"/>
      <c r="M47" s="257"/>
      <c r="N47" s="257"/>
      <c r="O47" s="258"/>
      <c r="P47" s="258"/>
      <c r="Q47" s="258"/>
      <c r="R47" s="258"/>
      <c r="S47" s="258"/>
      <c r="T47" s="258"/>
      <c r="U47" s="258"/>
      <c r="V47" s="236"/>
      <c r="W47" s="236"/>
      <c r="X47" s="236"/>
      <c r="Y47" s="236"/>
      <c r="Z47" s="236"/>
      <c r="AA47" s="236"/>
      <c r="AB47" s="236"/>
      <c r="AC47" s="236"/>
      <c r="AD47" s="215"/>
      <c r="AE47" s="215"/>
      <c r="AF47" s="215"/>
      <c r="AG47" s="215"/>
      <c r="AH47" s="215"/>
      <c r="AI47" s="215"/>
      <c r="AJ47" s="8"/>
      <c r="AK47" s="20"/>
    </row>
    <row r="48" spans="1:37" s="1" customFormat="1" ht="9" customHeight="1">
      <c r="A48" s="20"/>
      <c r="B48" s="3"/>
      <c r="C48" s="138"/>
      <c r="D48" s="132"/>
      <c r="E48" s="149"/>
      <c r="F48" s="570" t="s">
        <v>534</v>
      </c>
      <c r="G48" s="571"/>
      <c r="H48" s="571"/>
      <c r="I48" s="571"/>
      <c r="J48" s="571"/>
      <c r="K48" s="571"/>
      <c r="L48" s="571"/>
      <c r="M48" s="571"/>
      <c r="N48" s="571"/>
      <c r="O48" s="571"/>
      <c r="P48" s="571"/>
      <c r="Q48" s="571"/>
      <c r="R48" s="571"/>
      <c r="S48" s="571"/>
      <c r="T48" s="571"/>
      <c r="U48" s="571"/>
      <c r="V48" s="571"/>
      <c r="W48" s="571"/>
      <c r="X48" s="571"/>
      <c r="Y48" s="571"/>
      <c r="Z48" s="571"/>
      <c r="AA48" s="571"/>
      <c r="AB48" s="571"/>
      <c r="AC48" s="571"/>
      <c r="AD48" s="571"/>
      <c r="AE48" s="571"/>
      <c r="AF48" s="571"/>
      <c r="AG48" s="571"/>
      <c r="AH48" s="571"/>
      <c r="AI48" s="572"/>
      <c r="AJ48" s="8"/>
      <c r="AK48" s="20"/>
    </row>
    <row r="49" spans="1:37" s="1" customFormat="1" ht="9" customHeight="1">
      <c r="A49" s="20"/>
      <c r="B49" s="3"/>
      <c r="C49" s="138"/>
      <c r="D49" s="132"/>
      <c r="E49" s="149"/>
      <c r="F49" s="570" t="s">
        <v>533</v>
      </c>
      <c r="G49" s="571"/>
      <c r="H49" s="571"/>
      <c r="I49" s="571"/>
      <c r="J49" s="571"/>
      <c r="K49" s="571"/>
      <c r="L49" s="571"/>
      <c r="M49" s="571"/>
      <c r="N49" s="571"/>
      <c r="O49" s="571"/>
      <c r="P49" s="571"/>
      <c r="Q49" s="571"/>
      <c r="R49" s="571"/>
      <c r="S49" s="571"/>
      <c r="T49" s="571"/>
      <c r="U49" s="571"/>
      <c r="V49" s="571"/>
      <c r="W49" s="571"/>
      <c r="X49" s="571"/>
      <c r="Y49" s="571"/>
      <c r="Z49" s="571"/>
      <c r="AA49" s="571"/>
      <c r="AB49" s="571"/>
      <c r="AC49" s="571"/>
      <c r="AD49" s="571"/>
      <c r="AE49" s="571"/>
      <c r="AF49" s="571"/>
      <c r="AG49" s="571"/>
      <c r="AH49" s="571"/>
      <c r="AI49" s="572"/>
      <c r="AJ49" s="8"/>
      <c r="AK49" s="20"/>
    </row>
    <row r="50" spans="1:37" s="1" customFormat="1" ht="9" customHeight="1">
      <c r="A50" s="20"/>
      <c r="B50" s="3"/>
      <c r="C50" s="138"/>
      <c r="D50" s="132"/>
      <c r="E50" s="149"/>
      <c r="F50" s="570" t="s">
        <v>532</v>
      </c>
      <c r="G50" s="571"/>
      <c r="H50" s="571"/>
      <c r="I50" s="571"/>
      <c r="J50" s="571"/>
      <c r="K50" s="571"/>
      <c r="L50" s="571"/>
      <c r="M50" s="571"/>
      <c r="N50" s="571"/>
      <c r="O50" s="571"/>
      <c r="P50" s="571"/>
      <c r="Q50" s="571"/>
      <c r="R50" s="571"/>
      <c r="S50" s="571"/>
      <c r="T50" s="571"/>
      <c r="U50" s="571"/>
      <c r="V50" s="571"/>
      <c r="W50" s="571"/>
      <c r="X50" s="571"/>
      <c r="Y50" s="571"/>
      <c r="Z50" s="571"/>
      <c r="AA50" s="571"/>
      <c r="AB50" s="571"/>
      <c r="AC50" s="571"/>
      <c r="AD50" s="571"/>
      <c r="AE50" s="571"/>
      <c r="AF50" s="571"/>
      <c r="AG50" s="571"/>
      <c r="AH50" s="571"/>
      <c r="AI50" s="572"/>
      <c r="AJ50" s="8"/>
      <c r="AK50" s="20"/>
    </row>
    <row r="51" spans="1:37" s="1" customFormat="1" ht="1.5" customHeight="1">
      <c r="A51" s="20"/>
      <c r="B51" s="3"/>
      <c r="C51" s="231"/>
      <c r="D51" s="232"/>
      <c r="E51" s="233"/>
      <c r="F51" s="262"/>
      <c r="G51" s="263"/>
      <c r="H51" s="263"/>
      <c r="I51" s="263"/>
      <c r="J51" s="573" t="s">
        <v>535</v>
      </c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  <c r="AA51" s="574"/>
      <c r="AB51" s="574"/>
      <c r="AC51" s="574"/>
      <c r="AD51" s="574"/>
      <c r="AE51" s="574"/>
      <c r="AF51" s="574"/>
      <c r="AG51" s="574"/>
      <c r="AH51" s="264"/>
      <c r="AI51" s="265"/>
      <c r="AJ51" s="8"/>
      <c r="AK51" s="20"/>
    </row>
    <row r="52" spans="1:37" s="1" customFormat="1" ht="8.25" customHeight="1">
      <c r="A52" s="20"/>
      <c r="B52" s="3"/>
      <c r="C52" s="231"/>
      <c r="D52" s="232"/>
      <c r="E52" s="233"/>
      <c r="F52" s="262"/>
      <c r="G52" s="263"/>
      <c r="H52" s="263"/>
      <c r="I52" s="263"/>
      <c r="J52" s="574"/>
      <c r="K52" s="574"/>
      <c r="L52" s="574"/>
      <c r="M52" s="574"/>
      <c r="N52" s="574"/>
      <c r="O52" s="574"/>
      <c r="P52" s="574"/>
      <c r="Q52" s="574"/>
      <c r="R52" s="574"/>
      <c r="S52" s="574"/>
      <c r="T52" s="574"/>
      <c r="U52" s="574"/>
      <c r="V52" s="574"/>
      <c r="W52" s="574"/>
      <c r="X52" s="574"/>
      <c r="Y52" s="574"/>
      <c r="Z52" s="574"/>
      <c r="AA52" s="574"/>
      <c r="AB52" s="574"/>
      <c r="AC52" s="574"/>
      <c r="AD52" s="574"/>
      <c r="AE52" s="574"/>
      <c r="AF52" s="574"/>
      <c r="AG52" s="574"/>
      <c r="AH52" s="264"/>
      <c r="AI52" s="265"/>
      <c r="AJ52" s="8"/>
      <c r="AK52" s="20"/>
    </row>
    <row r="53" spans="1:37" s="1" customFormat="1" ht="12.75" customHeight="1">
      <c r="A53" s="20"/>
      <c r="B53" s="3"/>
      <c r="C53" s="231"/>
      <c r="D53" s="232"/>
      <c r="E53" s="233"/>
      <c r="F53" s="262"/>
      <c r="G53" s="263"/>
      <c r="H53" s="263"/>
      <c r="I53" s="311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264"/>
      <c r="AI53" s="265"/>
      <c r="AJ53" s="8"/>
      <c r="AK53" s="20"/>
    </row>
    <row r="54" spans="1:37" s="1" customFormat="1" ht="6" customHeight="1">
      <c r="A54" s="20"/>
      <c r="B54" s="3"/>
      <c r="C54" s="231"/>
      <c r="D54" s="232"/>
      <c r="E54" s="233"/>
      <c r="F54" s="266"/>
      <c r="G54" s="267"/>
      <c r="H54" s="267"/>
      <c r="I54" s="267"/>
      <c r="J54" s="575"/>
      <c r="K54" s="575"/>
      <c r="L54" s="575"/>
      <c r="M54" s="575"/>
      <c r="N54" s="575"/>
      <c r="O54" s="575"/>
      <c r="P54" s="575"/>
      <c r="Q54" s="575"/>
      <c r="R54" s="575"/>
      <c r="S54" s="575"/>
      <c r="T54" s="575"/>
      <c r="U54" s="575"/>
      <c r="V54" s="575"/>
      <c r="W54" s="575"/>
      <c r="X54" s="575"/>
      <c r="Y54" s="575"/>
      <c r="Z54" s="575"/>
      <c r="AA54" s="575"/>
      <c r="AB54" s="575"/>
      <c r="AC54" s="575"/>
      <c r="AD54" s="575"/>
      <c r="AE54" s="575"/>
      <c r="AF54" s="575"/>
      <c r="AG54" s="575"/>
      <c r="AH54" s="268"/>
      <c r="AI54" s="269"/>
      <c r="AJ54" s="8"/>
      <c r="AK54" s="20"/>
    </row>
    <row r="55" spans="1:37" s="1" customFormat="1" ht="11.25" customHeight="1">
      <c r="A55" s="20"/>
      <c r="B55" s="3"/>
      <c r="C55" s="231"/>
      <c r="D55" s="232"/>
      <c r="E55" s="233"/>
      <c r="F55" s="263"/>
      <c r="G55" s="263"/>
      <c r="H55" s="263"/>
      <c r="I55" s="263"/>
      <c r="J55" s="205"/>
      <c r="K55" s="205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8"/>
      <c r="AK55" s="20"/>
    </row>
    <row r="56" spans="1:37" s="109" customFormat="1" ht="12.75" customHeight="1">
      <c r="A56" s="32"/>
      <c r="B56" s="27"/>
      <c r="C56" s="231"/>
      <c r="D56" s="232"/>
      <c r="E56" s="233"/>
      <c r="F56" s="562"/>
      <c r="G56" s="563"/>
      <c r="H56" s="524" t="s">
        <v>515</v>
      </c>
      <c r="I56" s="526"/>
      <c r="J56" s="526"/>
      <c r="K56" s="526"/>
      <c r="L56" s="526"/>
      <c r="M56" s="526"/>
      <c r="N56" s="526"/>
      <c r="O56" s="526"/>
      <c r="P56" s="526"/>
      <c r="Q56" s="526"/>
      <c r="R56" s="526"/>
      <c r="S56" s="526"/>
      <c r="T56" s="526"/>
      <c r="U56" s="526"/>
      <c r="V56" s="526"/>
      <c r="W56" s="526"/>
      <c r="X56" s="526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64"/>
      <c r="AJ56" s="111"/>
      <c r="AK56" s="32"/>
    </row>
    <row r="57" spans="1:37" s="109" customFormat="1" ht="12" customHeight="1">
      <c r="A57" s="32"/>
      <c r="B57" s="27"/>
      <c r="C57" s="231"/>
      <c r="D57" s="232"/>
      <c r="E57" s="233"/>
      <c r="F57" s="263"/>
      <c r="G57" s="263"/>
      <c r="H57" s="263"/>
      <c r="I57" s="263"/>
      <c r="J57" s="270"/>
      <c r="K57" s="270"/>
      <c r="L57" s="270"/>
      <c r="M57" s="270"/>
      <c r="N57" s="270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111"/>
      <c r="AK57" s="32"/>
    </row>
    <row r="58" spans="1:37" s="1" customFormat="1" ht="12.75" customHeight="1">
      <c r="A58" s="20"/>
      <c r="B58" s="3"/>
      <c r="C58" s="231"/>
      <c r="D58" s="232"/>
      <c r="E58" s="233"/>
      <c r="F58" s="271"/>
      <c r="G58" s="271"/>
      <c r="H58" s="270" t="s">
        <v>536</v>
      </c>
      <c r="I58" s="271"/>
      <c r="J58" s="270"/>
      <c r="K58" s="270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8"/>
      <c r="AK58" s="20"/>
    </row>
    <row r="59" spans="1:37" s="1" customFormat="1" ht="12.75" customHeight="1">
      <c r="A59" s="20"/>
      <c r="B59" s="3"/>
      <c r="C59" s="231"/>
      <c r="D59" s="232"/>
      <c r="E59" s="233"/>
      <c r="F59" s="271"/>
      <c r="G59" s="271"/>
      <c r="H59" s="270" t="s">
        <v>229</v>
      </c>
      <c r="I59" s="271"/>
      <c r="J59" s="270"/>
      <c r="K59" s="270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8"/>
      <c r="AK59" s="20"/>
    </row>
    <row r="60" spans="1:37" s="1" customFormat="1" ht="12.75" customHeight="1">
      <c r="A60" s="20"/>
      <c r="B60" s="3"/>
      <c r="C60" s="231"/>
      <c r="D60" s="232"/>
      <c r="E60" s="233"/>
      <c r="F60" s="271"/>
      <c r="G60" s="271"/>
      <c r="H60" s="270" t="s">
        <v>433</v>
      </c>
      <c r="I60" s="271"/>
      <c r="J60" s="270"/>
      <c r="K60" s="270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8"/>
      <c r="AK60" s="20"/>
    </row>
    <row r="61" spans="1:37" s="1" customFormat="1" ht="6" customHeight="1">
      <c r="A61" s="20"/>
      <c r="B61" s="3"/>
      <c r="C61" s="231"/>
      <c r="D61" s="232"/>
      <c r="E61" s="233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8"/>
      <c r="AK61" s="20"/>
    </row>
    <row r="62" spans="1:37" s="1" customFormat="1" ht="12.75" customHeight="1">
      <c r="A62" s="20"/>
      <c r="B62" s="3"/>
      <c r="C62" s="231"/>
      <c r="D62" s="232"/>
      <c r="E62" s="233"/>
      <c r="F62" s="271"/>
      <c r="G62" s="271"/>
      <c r="H62" s="270" t="s">
        <v>537</v>
      </c>
      <c r="I62" s="271"/>
      <c r="J62" s="270"/>
      <c r="K62" s="270"/>
      <c r="L62" s="236"/>
      <c r="M62" s="236"/>
      <c r="N62" s="236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8"/>
      <c r="AK62" s="20"/>
    </row>
    <row r="63" spans="1:37" s="1" customFormat="1" ht="6" customHeight="1">
      <c r="A63" s="20"/>
      <c r="B63" s="3"/>
      <c r="C63" s="231"/>
      <c r="D63" s="232"/>
      <c r="E63" s="233"/>
      <c r="F63" s="262"/>
      <c r="G63" s="263"/>
      <c r="H63" s="263"/>
      <c r="I63" s="263"/>
      <c r="J63" s="263"/>
      <c r="K63" s="263"/>
      <c r="L63" s="270"/>
      <c r="M63" s="270"/>
      <c r="N63" s="270"/>
      <c r="O63" s="263"/>
      <c r="P63" s="263"/>
      <c r="Q63" s="263"/>
      <c r="R63" s="263"/>
      <c r="S63" s="263"/>
      <c r="T63" s="263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8"/>
      <c r="AK63" s="20"/>
    </row>
    <row r="64" spans="1:37" s="1" customFormat="1" ht="12.75" customHeight="1">
      <c r="A64" s="20"/>
      <c r="B64" s="3"/>
      <c r="C64" s="231"/>
      <c r="D64" s="232"/>
      <c r="E64" s="233"/>
      <c r="F64" s="262"/>
      <c r="G64" s="263"/>
      <c r="H64" s="263"/>
      <c r="I64" s="311"/>
      <c r="J64" s="263"/>
      <c r="K64" s="264" t="s">
        <v>198</v>
      </c>
      <c r="L64" s="264"/>
      <c r="M64" s="264"/>
      <c r="N64" s="270"/>
      <c r="O64" s="263"/>
      <c r="P64" s="263"/>
      <c r="Q64" s="263"/>
      <c r="R64" s="263"/>
      <c r="S64" s="263"/>
      <c r="T64" s="263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8"/>
      <c r="AK64" s="20"/>
    </row>
    <row r="65" spans="1:37" s="1" customFormat="1" ht="9" customHeight="1">
      <c r="A65" s="20"/>
      <c r="B65" s="3"/>
      <c r="C65" s="231"/>
      <c r="D65" s="232"/>
      <c r="E65" s="233"/>
      <c r="F65" s="262"/>
      <c r="G65" s="263"/>
      <c r="H65" s="263"/>
      <c r="I65" s="263"/>
      <c r="J65" s="263"/>
      <c r="K65" s="263"/>
      <c r="L65" s="263"/>
      <c r="M65" s="263"/>
      <c r="N65" s="263"/>
      <c r="O65" s="270"/>
      <c r="P65" s="263"/>
      <c r="Q65" s="263"/>
      <c r="R65" s="263"/>
      <c r="S65" s="263"/>
      <c r="T65" s="263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8"/>
      <c r="AK65" s="20"/>
    </row>
    <row r="66" spans="1:37" s="1" customFormat="1" ht="12.75" customHeight="1">
      <c r="A66" s="20"/>
      <c r="B66" s="3"/>
      <c r="C66" s="231"/>
      <c r="D66" s="232"/>
      <c r="E66" s="233"/>
      <c r="F66" s="262"/>
      <c r="G66" s="263"/>
      <c r="H66" s="263"/>
      <c r="I66" s="263"/>
      <c r="J66" s="263"/>
      <c r="K66" s="311"/>
      <c r="L66" s="270" t="s">
        <v>540</v>
      </c>
      <c r="M66" s="263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8"/>
      <c r="AK66" s="20"/>
    </row>
    <row r="67" spans="1:37" s="1" customFormat="1" ht="12.75" customHeight="1">
      <c r="A67" s="20"/>
      <c r="B67" s="3"/>
      <c r="C67" s="231"/>
      <c r="D67" s="232"/>
      <c r="E67" s="233"/>
      <c r="F67" s="262"/>
      <c r="G67" s="263"/>
      <c r="H67" s="263"/>
      <c r="I67" s="263"/>
      <c r="J67" s="263"/>
      <c r="K67" s="263"/>
      <c r="L67" s="205" t="s">
        <v>539</v>
      </c>
      <c r="M67" s="263"/>
      <c r="N67" s="205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8"/>
      <c r="AK67" s="20"/>
    </row>
    <row r="68" spans="1:37" s="1" customFormat="1" ht="12.75" customHeight="1">
      <c r="A68" s="20"/>
      <c r="B68" s="3"/>
      <c r="C68" s="231"/>
      <c r="D68" s="232"/>
      <c r="E68" s="233"/>
      <c r="F68" s="262"/>
      <c r="G68" s="263"/>
      <c r="H68" s="263"/>
      <c r="I68" s="263"/>
      <c r="J68" s="263"/>
      <c r="K68" s="311"/>
      <c r="L68" s="270" t="s">
        <v>538</v>
      </c>
      <c r="M68" s="263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8"/>
      <c r="AK68" s="20"/>
    </row>
    <row r="69" spans="1:37" s="1" customFormat="1" ht="6" customHeight="1">
      <c r="A69" s="20"/>
      <c r="B69" s="3"/>
      <c r="C69" s="231"/>
      <c r="D69" s="232"/>
      <c r="E69" s="233"/>
      <c r="F69" s="263"/>
      <c r="G69" s="263"/>
      <c r="H69" s="263"/>
      <c r="I69" s="263"/>
      <c r="J69" s="263"/>
      <c r="K69" s="263"/>
      <c r="L69" s="263"/>
      <c r="M69" s="263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8"/>
      <c r="AK69" s="20"/>
    </row>
    <row r="70" spans="1:37" s="1" customFormat="1" ht="12.75" customHeight="1">
      <c r="A70" s="20"/>
      <c r="B70" s="3"/>
      <c r="C70" s="231"/>
      <c r="D70" s="232"/>
      <c r="E70" s="233"/>
      <c r="F70" s="263"/>
      <c r="G70" s="263"/>
      <c r="H70" s="263"/>
      <c r="I70" s="324"/>
      <c r="J70" s="576" t="s">
        <v>541</v>
      </c>
      <c r="K70" s="577"/>
      <c r="L70" s="577"/>
      <c r="M70" s="578"/>
      <c r="N70" s="578"/>
      <c r="O70" s="578"/>
      <c r="P70" s="578"/>
      <c r="Q70" s="578"/>
      <c r="R70" s="578"/>
      <c r="S70" s="578"/>
      <c r="T70" s="578"/>
      <c r="U70" s="578"/>
      <c r="V70" s="578"/>
      <c r="W70" s="578"/>
      <c r="X70" s="578"/>
      <c r="Y70" s="578"/>
      <c r="Z70" s="578"/>
      <c r="AA70" s="578"/>
      <c r="AB70" s="578"/>
      <c r="AC70" s="578"/>
      <c r="AD70" s="578"/>
      <c r="AE70" s="578"/>
      <c r="AF70" s="578"/>
      <c r="AG70" s="578"/>
      <c r="AH70" s="578"/>
      <c r="AI70" s="579"/>
      <c r="AJ70" s="8"/>
      <c r="AK70" s="20"/>
    </row>
    <row r="71" spans="1:37" s="1" customFormat="1" ht="15" customHeight="1">
      <c r="A71" s="20"/>
      <c r="B71" s="3"/>
      <c r="C71" s="537" t="s">
        <v>225</v>
      </c>
      <c r="D71" s="538"/>
      <c r="E71" s="539"/>
      <c r="F71" s="321" t="s">
        <v>521</v>
      </c>
      <c r="G71" s="155"/>
      <c r="H71" s="155"/>
      <c r="I71" s="155"/>
      <c r="J71" s="155"/>
      <c r="K71" s="155"/>
      <c r="L71" s="155"/>
      <c r="M71" s="244"/>
      <c r="N71" s="244"/>
      <c r="O71" s="244"/>
      <c r="P71" s="244"/>
      <c r="Q71" s="244"/>
      <c r="R71" s="244"/>
      <c r="S71" s="244"/>
      <c r="T71" s="244"/>
      <c r="U71" s="244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184"/>
      <c r="AJ71" s="8"/>
      <c r="AK71" s="20"/>
    </row>
    <row r="72" spans="1:37" s="1" customFormat="1" ht="12.75" customHeight="1">
      <c r="A72" s="20"/>
      <c r="B72" s="3"/>
      <c r="C72" s="231"/>
      <c r="D72" s="232"/>
      <c r="E72" s="233"/>
      <c r="F72" s="562"/>
      <c r="G72" s="563"/>
      <c r="H72" s="524" t="s">
        <v>516</v>
      </c>
      <c r="I72" s="526"/>
      <c r="J72" s="526"/>
      <c r="K72" s="526"/>
      <c r="L72" s="526"/>
      <c r="M72" s="526"/>
      <c r="N72" s="526"/>
      <c r="O72" s="526"/>
      <c r="P72" s="526"/>
      <c r="Q72" s="526"/>
      <c r="R72" s="526"/>
      <c r="S72" s="526"/>
      <c r="T72" s="526"/>
      <c r="U72" s="526"/>
      <c r="V72" s="526"/>
      <c r="W72" s="526"/>
      <c r="X72" s="526"/>
      <c r="Y72" s="526"/>
      <c r="Z72" s="526"/>
      <c r="AA72" s="526"/>
      <c r="AB72" s="526"/>
      <c r="AC72" s="526"/>
      <c r="AD72" s="526"/>
      <c r="AE72" s="526"/>
      <c r="AF72" s="526"/>
      <c r="AG72" s="526"/>
      <c r="AH72" s="526"/>
      <c r="AI72" s="564"/>
      <c r="AJ72" s="8"/>
      <c r="AK72" s="20"/>
    </row>
    <row r="73" spans="1:37" s="1" customFormat="1" ht="16.5" customHeight="1">
      <c r="A73" s="20"/>
      <c r="B73" s="3"/>
      <c r="C73" s="231"/>
      <c r="D73" s="232"/>
      <c r="E73" s="233"/>
      <c r="F73" s="205" t="s">
        <v>543</v>
      </c>
      <c r="G73" s="272"/>
      <c r="H73" s="205"/>
      <c r="I73" s="205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59"/>
      <c r="AA73" s="245"/>
      <c r="AB73" s="245"/>
      <c r="AC73" s="245"/>
      <c r="AD73" s="245"/>
      <c r="AE73" s="245"/>
      <c r="AF73" s="245"/>
      <c r="AG73" s="245"/>
      <c r="AH73" s="245"/>
      <c r="AI73" s="245"/>
      <c r="AJ73" s="8"/>
      <c r="AK73" s="20"/>
    </row>
    <row r="74" spans="1:37" s="1" customFormat="1" ht="15" customHeight="1">
      <c r="A74" s="20"/>
      <c r="B74" s="3"/>
      <c r="C74" s="231"/>
      <c r="D74" s="234"/>
      <c r="E74" s="235"/>
      <c r="F74" s="270" t="s">
        <v>542</v>
      </c>
      <c r="G74" s="272"/>
      <c r="H74" s="270"/>
      <c r="I74" s="270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59"/>
      <c r="AA74" s="245"/>
      <c r="AB74" s="245"/>
      <c r="AC74" s="245"/>
      <c r="AD74" s="245"/>
      <c r="AE74" s="245"/>
      <c r="AF74" s="245"/>
      <c r="AG74" s="245"/>
      <c r="AH74" s="245"/>
      <c r="AI74" s="245"/>
      <c r="AJ74" s="8"/>
      <c r="AK74" s="20"/>
    </row>
    <row r="75" spans="1:37" s="1" customFormat="1" ht="9" customHeight="1">
      <c r="A75" s="20"/>
      <c r="B75" s="3"/>
      <c r="C75" s="33"/>
      <c r="D75" s="26"/>
      <c r="E75" s="26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118"/>
      <c r="AI75" s="118"/>
      <c r="AJ75" s="9"/>
      <c r="AK75" s="20"/>
    </row>
    <row r="76" spans="1:37" s="1" customFormat="1" ht="9" customHeight="1">
      <c r="A76" s="20"/>
      <c r="B76" s="3"/>
      <c r="C76" s="273"/>
      <c r="D76" s="274"/>
      <c r="E76" s="541" t="s">
        <v>69</v>
      </c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275"/>
      <c r="AF76" s="275"/>
      <c r="AG76" s="275"/>
      <c r="AH76" s="240"/>
      <c r="AI76" s="240"/>
      <c r="AJ76" s="8"/>
      <c r="AK76" s="20"/>
    </row>
    <row r="77" spans="1:37" s="1" customFormat="1" ht="9" customHeight="1">
      <c r="A77" s="20"/>
      <c r="B77" s="3"/>
      <c r="C77" s="231"/>
      <c r="D77" s="232"/>
      <c r="E77" s="542" t="s">
        <v>434</v>
      </c>
      <c r="F77" s="542"/>
      <c r="G77" s="542"/>
      <c r="H77" s="542"/>
      <c r="I77" s="542"/>
      <c r="J77" s="542"/>
      <c r="K77" s="542"/>
      <c r="L77" s="542"/>
      <c r="M77" s="542"/>
      <c r="N77" s="542"/>
      <c r="O77" s="542"/>
      <c r="P77" s="542"/>
      <c r="Q77" s="542"/>
      <c r="R77" s="542"/>
      <c r="S77" s="542"/>
      <c r="T77" s="542"/>
      <c r="U77" s="542"/>
      <c r="V77" s="542"/>
      <c r="W77" s="542"/>
      <c r="X77" s="542"/>
      <c r="Y77" s="542"/>
      <c r="Z77" s="542"/>
      <c r="AA77" s="542"/>
      <c r="AB77" s="240"/>
      <c r="AC77" s="240"/>
      <c r="AD77" s="240"/>
      <c r="AE77" s="240"/>
      <c r="AF77" s="240"/>
      <c r="AG77" s="240"/>
      <c r="AH77" s="240"/>
      <c r="AI77" s="240"/>
      <c r="AJ77" s="8"/>
      <c r="AK77" s="20"/>
    </row>
    <row r="78" spans="1:37" s="1" customFormat="1" ht="13.5" customHeight="1">
      <c r="A78" s="20"/>
      <c r="B78" s="3"/>
      <c r="C78" s="231"/>
      <c r="D78" s="112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113"/>
      <c r="W78" s="113"/>
      <c r="X78" s="113"/>
      <c r="Y78" s="113"/>
      <c r="Z78" s="113"/>
      <c r="AA78" s="113"/>
      <c r="AB78" s="113"/>
      <c r="AC78" s="113"/>
      <c r="AD78" s="112"/>
      <c r="AE78" s="112"/>
      <c r="AF78" s="112"/>
      <c r="AG78" s="112"/>
      <c r="AH78" s="112"/>
      <c r="AI78" s="232"/>
      <c r="AJ78" s="8"/>
      <c r="AK78" s="20"/>
    </row>
    <row r="79" spans="1:37" s="1" customFormat="1" ht="13.5" customHeight="1">
      <c r="A79" s="20"/>
      <c r="B79" s="3"/>
      <c r="C79" s="231"/>
      <c r="D79" s="112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113"/>
      <c r="W79" s="113"/>
      <c r="X79" s="113"/>
      <c r="Y79" s="113"/>
      <c r="Z79" s="113"/>
      <c r="AA79" s="113"/>
      <c r="AB79" s="113"/>
      <c r="AC79" s="113"/>
      <c r="AD79" s="112"/>
      <c r="AE79" s="112"/>
      <c r="AF79" s="112"/>
      <c r="AG79" s="112"/>
      <c r="AH79" s="112"/>
      <c r="AI79" s="232"/>
      <c r="AJ79" s="8"/>
      <c r="AK79" s="20"/>
    </row>
    <row r="80" spans="1:37" s="1" customFormat="1" ht="13.5" customHeight="1">
      <c r="A80" s="20"/>
      <c r="B80" s="3"/>
      <c r="C80" s="231"/>
      <c r="D80" s="112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113"/>
      <c r="W80" s="113"/>
      <c r="X80" s="113"/>
      <c r="Y80" s="113"/>
      <c r="Z80" s="113"/>
      <c r="AA80" s="113"/>
      <c r="AB80" s="113"/>
      <c r="AC80" s="113"/>
      <c r="AD80" s="112"/>
      <c r="AE80" s="112"/>
      <c r="AF80" s="112"/>
      <c r="AG80" s="112"/>
      <c r="AH80" s="112"/>
      <c r="AI80" s="232"/>
      <c r="AJ80" s="8"/>
      <c r="AK80" s="20"/>
    </row>
    <row r="81" spans="1:37" s="1" customFormat="1" ht="12.75" customHeight="1">
      <c r="A81" s="20"/>
      <c r="B81" s="3"/>
      <c r="C81" s="231"/>
      <c r="D81" s="112"/>
      <c r="E81" s="540"/>
      <c r="F81" s="540"/>
      <c r="G81" s="540"/>
      <c r="H81" s="540"/>
      <c r="I81" s="540"/>
      <c r="J81" s="540"/>
      <c r="K81" s="540"/>
      <c r="L81" s="540"/>
      <c r="M81" s="540"/>
      <c r="N81" s="540"/>
      <c r="O81" s="540"/>
      <c r="P81" s="540"/>
      <c r="Q81" s="540"/>
      <c r="R81" s="540"/>
      <c r="S81" s="540"/>
      <c r="T81" s="540"/>
      <c r="U81" s="540"/>
      <c r="V81" s="117"/>
      <c r="W81" s="117"/>
      <c r="X81" s="114"/>
      <c r="Y81" s="114"/>
      <c r="Z81" s="114"/>
      <c r="AA81" s="114"/>
      <c r="AB81" s="115"/>
      <c r="AC81" s="115"/>
      <c r="AD81" s="116"/>
      <c r="AE81" s="116"/>
      <c r="AF81" s="116"/>
      <c r="AG81" s="116"/>
      <c r="AH81" s="112"/>
      <c r="AI81" s="232"/>
      <c r="AJ81" s="8"/>
      <c r="AK81" s="20"/>
    </row>
    <row r="82" spans="1:37" s="1" customFormat="1" ht="9" customHeight="1">
      <c r="A82" s="20"/>
      <c r="B82" s="3"/>
      <c r="C82" s="231"/>
      <c r="D82" s="112"/>
      <c r="E82" s="531" t="s">
        <v>70</v>
      </c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119"/>
      <c r="W82" s="119"/>
      <c r="X82" s="532" t="s">
        <v>71</v>
      </c>
      <c r="Y82" s="532"/>
      <c r="Z82" s="532"/>
      <c r="AA82" s="532"/>
      <c r="AB82" s="532"/>
      <c r="AC82" s="532"/>
      <c r="AD82" s="532"/>
      <c r="AE82" s="532"/>
      <c r="AF82" s="532"/>
      <c r="AG82" s="532"/>
      <c r="AH82" s="112"/>
      <c r="AI82" s="232"/>
      <c r="AJ82" s="8"/>
      <c r="AK82" s="20"/>
    </row>
    <row r="83" spans="1:37" s="1" customFormat="1" ht="6.75" customHeight="1">
      <c r="A83" s="20"/>
      <c r="B83" s="3"/>
      <c r="C83" s="276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5"/>
      <c r="AJ83" s="8"/>
      <c r="AK83" s="20"/>
    </row>
    <row r="84" spans="1:37" s="1" customFormat="1" ht="7.5" customHeight="1">
      <c r="A84" s="20"/>
      <c r="B84" s="3"/>
      <c r="C84" s="3"/>
      <c r="D84" s="3"/>
      <c r="E84" s="127"/>
      <c r="F84" s="127"/>
      <c r="G84" s="127"/>
      <c r="H84" s="127"/>
      <c r="I84" s="127"/>
      <c r="J84" s="127"/>
      <c r="K84" s="127"/>
      <c r="L84" s="127"/>
      <c r="M84" s="7"/>
      <c r="N84" s="7"/>
      <c r="O84" s="7"/>
      <c r="P84" s="122"/>
      <c r="Q84" s="122"/>
      <c r="R84" s="122"/>
      <c r="S84" s="122"/>
      <c r="T84" s="122"/>
      <c r="U84" s="122"/>
      <c r="V84" s="7"/>
      <c r="W84" s="7"/>
      <c r="X84" s="7"/>
      <c r="Y84" s="7"/>
      <c r="Z84" s="7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20"/>
    </row>
    <row r="85" spans="1:37" s="1" customFormat="1" ht="8.25" customHeight="1">
      <c r="A85" s="20"/>
      <c r="B85" s="3"/>
      <c r="C85" s="23"/>
      <c r="D85" s="23"/>
      <c r="E85" s="40" t="s">
        <v>67</v>
      </c>
      <c r="F85" s="39" t="s">
        <v>435</v>
      </c>
      <c r="G85" s="39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3"/>
      <c r="AC85" s="3"/>
      <c r="AD85" s="3"/>
      <c r="AE85" s="3"/>
      <c r="AF85" s="3"/>
      <c r="AG85" s="3"/>
      <c r="AH85" s="3"/>
      <c r="AI85" s="3"/>
      <c r="AJ85" s="3"/>
      <c r="AK85" s="20"/>
    </row>
    <row r="86" spans="1:37" s="1" customFormat="1" ht="8.25" customHeight="1">
      <c r="A86" s="20"/>
      <c r="B86" s="3"/>
      <c r="C86" s="23"/>
      <c r="D86" s="23"/>
      <c r="E86" s="23"/>
      <c r="F86" s="39" t="s">
        <v>436</v>
      </c>
      <c r="G86" s="39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3"/>
      <c r="AC86" s="3"/>
      <c r="AD86" s="3"/>
      <c r="AE86" s="3"/>
      <c r="AF86" s="3"/>
      <c r="AG86" s="3"/>
      <c r="AH86" s="3"/>
      <c r="AI86" s="3"/>
      <c r="AJ86" s="3"/>
      <c r="AK86" s="20"/>
    </row>
    <row r="87" spans="1:37" s="1" customFormat="1" ht="13.5" customHeight="1">
      <c r="A87" s="20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27"/>
      <c r="Q87" s="27"/>
      <c r="R87" s="27"/>
      <c r="S87" s="27"/>
      <c r="T87" s="27"/>
      <c r="U87" s="27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20"/>
    </row>
    <row r="88" spans="1:37" s="1" customFormat="1" ht="12" customHeight="1">
      <c r="A88" s="20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27"/>
      <c r="Q88" s="27"/>
      <c r="R88" s="27"/>
      <c r="S88" s="27"/>
      <c r="T88" s="27"/>
      <c r="U88" s="27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20"/>
    </row>
    <row r="89" spans="1:37" s="1" customFormat="1" ht="4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32"/>
      <c r="Q89" s="32"/>
      <c r="R89" s="32"/>
      <c r="S89" s="32"/>
      <c r="T89" s="32"/>
      <c r="U89" s="32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2:36" s="1" customFormat="1" ht="12.75" customHeight="1" hidden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27"/>
      <c r="Q90" s="27"/>
      <c r="R90" s="27"/>
      <c r="S90" s="27"/>
      <c r="T90" s="27"/>
      <c r="U90" s="27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2:36" s="1" customFormat="1" ht="12.75" customHeight="1" hidden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27"/>
      <c r="Q91" s="27"/>
      <c r="R91" s="27"/>
      <c r="S91" s="27"/>
      <c r="T91" s="27"/>
      <c r="U91" s="27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2:36" s="1" customFormat="1" ht="12.75" customHeight="1" hidden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27"/>
      <c r="Q92" s="27"/>
      <c r="R92" s="27"/>
      <c r="S92" s="27"/>
      <c r="T92" s="27"/>
      <c r="U92" s="27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2:36" s="1" customFormat="1" ht="12.75" customHeight="1" hidden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27"/>
      <c r="Q93" s="27"/>
      <c r="R93" s="27"/>
      <c r="S93" s="27"/>
      <c r="T93" s="27"/>
      <c r="U93" s="27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2:36" s="1" customFormat="1" ht="12.75" customHeight="1" hidden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27"/>
      <c r="Q94" s="27"/>
      <c r="R94" s="27"/>
      <c r="S94" s="27"/>
      <c r="T94" s="27"/>
      <c r="U94" s="27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2:36" s="1" customFormat="1" ht="12.75" customHeight="1" hidden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27"/>
      <c r="Q95" s="27"/>
      <c r="R95" s="27"/>
      <c r="S95" s="27"/>
      <c r="T95" s="27"/>
      <c r="U95" s="27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2:36" s="1" customFormat="1" ht="12.75" customHeight="1" hidden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27"/>
      <c r="Q96" s="27"/>
      <c r="R96" s="27"/>
      <c r="S96" s="27"/>
      <c r="T96" s="27"/>
      <c r="U96" s="27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2:36" s="1" customFormat="1" ht="12.75" customHeight="1" hidden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27"/>
      <c r="Q97" s="27"/>
      <c r="R97" s="27"/>
      <c r="S97" s="27"/>
      <c r="T97" s="27"/>
      <c r="U97" s="27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2:36" s="1" customFormat="1" ht="12.75" customHeight="1" hidden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27"/>
      <c r="Q98" s="27"/>
      <c r="R98" s="27"/>
      <c r="S98" s="27"/>
      <c r="T98" s="27"/>
      <c r="U98" s="27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2:36" s="1" customFormat="1" ht="12.75" customHeight="1" hidden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27"/>
      <c r="Q99" s="27"/>
      <c r="R99" s="27"/>
      <c r="S99" s="27"/>
      <c r="T99" s="27"/>
      <c r="U99" s="27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2:36" s="1" customFormat="1" ht="12.75" customHeight="1" hidden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27"/>
      <c r="Q100" s="27"/>
      <c r="R100" s="27"/>
      <c r="S100" s="27"/>
      <c r="T100" s="27"/>
      <c r="U100" s="27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2:36" s="1" customFormat="1" ht="12.75" customHeight="1" hidden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27"/>
      <c r="Q101" s="27"/>
      <c r="R101" s="27"/>
      <c r="S101" s="27"/>
      <c r="T101" s="27"/>
      <c r="U101" s="27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2:36" s="1" customFormat="1" ht="12.75" customHeight="1" hidden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27"/>
      <c r="Q102" s="27"/>
      <c r="R102" s="27"/>
      <c r="S102" s="27"/>
      <c r="T102" s="27"/>
      <c r="U102" s="27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2:36" s="1" customFormat="1" ht="12.75" customHeight="1" hidden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27"/>
      <c r="Q103" s="27"/>
      <c r="R103" s="27"/>
      <c r="S103" s="27"/>
      <c r="T103" s="27"/>
      <c r="U103" s="27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2:36" s="1" customFormat="1" ht="12.75" customHeight="1" hidden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27"/>
      <c r="Q104" s="27"/>
      <c r="R104" s="27"/>
      <c r="S104" s="27"/>
      <c r="T104" s="27"/>
      <c r="U104" s="27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2:36" s="1" customFormat="1" ht="12.75" customHeight="1" hidden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27"/>
      <c r="Q105" s="27"/>
      <c r="R105" s="27"/>
      <c r="S105" s="27"/>
      <c r="T105" s="27"/>
      <c r="U105" s="27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2:36" s="1" customFormat="1" ht="12.75" customHeight="1" hidden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27"/>
      <c r="Q106" s="27"/>
      <c r="R106" s="27"/>
      <c r="S106" s="27"/>
      <c r="T106" s="27"/>
      <c r="U106" s="27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2:36" s="1" customFormat="1" ht="12.75" customHeight="1" hidden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27"/>
      <c r="Q107" s="27"/>
      <c r="R107" s="27"/>
      <c r="S107" s="27"/>
      <c r="T107" s="27"/>
      <c r="U107" s="27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2:36" s="1" customFormat="1" ht="12.75" customHeight="1" hidden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27"/>
      <c r="Q108" s="27"/>
      <c r="R108" s="27"/>
      <c r="S108" s="27"/>
      <c r="T108" s="27"/>
      <c r="U108" s="27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2:36" s="1" customFormat="1" ht="12.75" customHeight="1" hidden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27"/>
      <c r="Q109" s="27"/>
      <c r="R109" s="27"/>
      <c r="S109" s="27"/>
      <c r="T109" s="27"/>
      <c r="U109" s="27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2:36" s="1" customFormat="1" ht="12.75" customHeight="1" hidden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27"/>
      <c r="Q110" s="27"/>
      <c r="R110" s="27"/>
      <c r="S110" s="27"/>
      <c r="T110" s="27"/>
      <c r="U110" s="27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2:36" s="1" customFormat="1" ht="12.75" customHeight="1" hidden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27"/>
      <c r="Q111" s="27"/>
      <c r="R111" s="27"/>
      <c r="S111" s="27"/>
      <c r="T111" s="27"/>
      <c r="U111" s="27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2:36" s="1" customFormat="1" ht="12.75" customHeight="1" hidden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27"/>
      <c r="Q112" s="27"/>
      <c r="R112" s="27"/>
      <c r="S112" s="27"/>
      <c r="T112" s="27"/>
      <c r="U112" s="27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2:36" s="1" customFormat="1" ht="12.75" customHeight="1" hidden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27"/>
      <c r="Q113" s="27"/>
      <c r="R113" s="27"/>
      <c r="S113" s="27"/>
      <c r="T113" s="27"/>
      <c r="U113" s="2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2:36" s="1" customFormat="1" ht="12.75" customHeight="1" hidden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27"/>
      <c r="Q114" s="27"/>
      <c r="R114" s="27"/>
      <c r="S114" s="27"/>
      <c r="T114" s="27"/>
      <c r="U114" s="2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2:36" s="1" customFormat="1" ht="12.75" customHeight="1" hidden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27"/>
      <c r="Q115" s="27"/>
      <c r="R115" s="27"/>
      <c r="S115" s="27"/>
      <c r="T115" s="27"/>
      <c r="U115" s="27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2:36" s="1" customFormat="1" ht="12.75" customHeight="1" hidden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27"/>
      <c r="Q116" s="27"/>
      <c r="R116" s="27"/>
      <c r="S116" s="27"/>
      <c r="T116" s="27"/>
      <c r="U116" s="27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2:36" s="1" customFormat="1" ht="12.75" customHeight="1" hidden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27"/>
      <c r="Q117" s="27"/>
      <c r="R117" s="27"/>
      <c r="S117" s="27"/>
      <c r="T117" s="27"/>
      <c r="U117" s="27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2:36" s="1" customFormat="1" ht="12.75" customHeight="1" hidden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27"/>
      <c r="Q118" s="27"/>
      <c r="R118" s="27"/>
      <c r="S118" s="27"/>
      <c r="T118" s="27"/>
      <c r="U118" s="27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2:36" s="1" customFormat="1" ht="12.75" customHeight="1" hidden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27"/>
      <c r="Q119" s="27"/>
      <c r="R119" s="27"/>
      <c r="S119" s="27"/>
      <c r="T119" s="27"/>
      <c r="U119" s="27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2:36" s="1" customFormat="1" ht="12.75" customHeight="1" hidden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27"/>
      <c r="Q120" s="27"/>
      <c r="R120" s="27"/>
      <c r="S120" s="27"/>
      <c r="T120" s="27"/>
      <c r="U120" s="27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2:36" s="1" customFormat="1" ht="12.75" customHeight="1" hidden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27"/>
      <c r="Q121" s="27"/>
      <c r="R121" s="27"/>
      <c r="S121" s="27"/>
      <c r="T121" s="27"/>
      <c r="U121" s="27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2:36" s="1" customFormat="1" ht="12.75" customHeight="1" hidden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27"/>
      <c r="Q122" s="27"/>
      <c r="R122" s="27"/>
      <c r="S122" s="27"/>
      <c r="T122" s="27"/>
      <c r="U122" s="27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2:36" s="1" customFormat="1" ht="12.75" customHeight="1" hidden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27"/>
      <c r="Q123" s="27"/>
      <c r="R123" s="27"/>
      <c r="S123" s="27"/>
      <c r="T123" s="27"/>
      <c r="U123" s="27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2:36" s="1" customFormat="1" ht="12.75" hidden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27"/>
      <c r="Q124" s="27"/>
      <c r="R124" s="27"/>
      <c r="S124" s="27"/>
      <c r="T124" s="27"/>
      <c r="U124" s="27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2:36" s="1" customFormat="1" ht="12.75" hidden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27"/>
      <c r="Q125" s="27"/>
      <c r="R125" s="27"/>
      <c r="S125" s="27"/>
      <c r="T125" s="27"/>
      <c r="U125" s="27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2:36" s="1" customFormat="1" ht="12.75" hidden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27"/>
      <c r="Q126" s="27"/>
      <c r="R126" s="27"/>
      <c r="S126" s="27"/>
      <c r="T126" s="27"/>
      <c r="U126" s="27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</sheetData>
  <sheetProtection sheet="1" objects="1" scenarios="1"/>
  <mergeCells count="47">
    <mergeCell ref="H15:AI15"/>
    <mergeCell ref="AC21:AD21"/>
    <mergeCell ref="Q21:R21"/>
    <mergeCell ref="J70:AI70"/>
    <mergeCell ref="F45:AI45"/>
    <mergeCell ref="F46:AI46"/>
    <mergeCell ref="F48:AI48"/>
    <mergeCell ref="H25:AI25"/>
    <mergeCell ref="F34:G34"/>
    <mergeCell ref="H34:AI34"/>
    <mergeCell ref="F49:AI49"/>
    <mergeCell ref="F50:AI50"/>
    <mergeCell ref="F56:G56"/>
    <mergeCell ref="H56:AI56"/>
    <mergeCell ref="J51:AG54"/>
    <mergeCell ref="H24:AI24"/>
    <mergeCell ref="F27:M28"/>
    <mergeCell ref="Z3:AI3"/>
    <mergeCell ref="V3:X3"/>
    <mergeCell ref="Z5:AA5"/>
    <mergeCell ref="AB5:AF5"/>
    <mergeCell ref="U5:X5"/>
    <mergeCell ref="F72:G72"/>
    <mergeCell ref="H72:AI72"/>
    <mergeCell ref="R37:S37"/>
    <mergeCell ref="X43:AI43"/>
    <mergeCell ref="J43:V43"/>
    <mergeCell ref="H13:AI13"/>
    <mergeCell ref="H14:AI14"/>
    <mergeCell ref="H23:AI23"/>
    <mergeCell ref="C4:E4"/>
    <mergeCell ref="C5:E5"/>
    <mergeCell ref="H18:AI18"/>
    <mergeCell ref="P9:AI9"/>
    <mergeCell ref="H11:AI11"/>
    <mergeCell ref="U7:X7"/>
    <mergeCell ref="G7:T7"/>
    <mergeCell ref="E1:N1"/>
    <mergeCell ref="E82:U82"/>
    <mergeCell ref="X82:AG82"/>
    <mergeCell ref="V30:Z30"/>
    <mergeCell ref="C71:E71"/>
    <mergeCell ref="E81:U81"/>
    <mergeCell ref="E76:AD76"/>
    <mergeCell ref="E77:AA77"/>
    <mergeCell ref="AD32:AI32"/>
    <mergeCell ref="C27:E28"/>
  </mergeCells>
  <printOptions horizontalCentered="1"/>
  <pageMargins left="0" right="0" top="0.1968503937007874" bottom="0" header="0.1968503937007874" footer="0.3937007874015748"/>
  <pageSetup fitToHeight="1" fitToWidth="1" horizontalDpi="600" verticalDpi="600" orientation="portrait" paperSize="9" scale="95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B174"/>
  <sheetViews>
    <sheetView showGridLines="0" showRowColHeader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7.7109375" style="288" bestFit="1" customWidth="1"/>
    <col min="2" max="3" width="59.7109375" style="288" customWidth="1"/>
    <col min="4" max="4" width="3.7109375" style="288" customWidth="1"/>
    <col min="5" max="5" width="32.7109375" style="288" bestFit="1" customWidth="1"/>
    <col min="6" max="6" width="50.7109375" style="288" customWidth="1"/>
    <col min="7" max="17" width="20.7109375" style="288" customWidth="1"/>
    <col min="18" max="18" width="11.421875" style="288" customWidth="1"/>
    <col min="19" max="28" width="15.7109375" style="288" customWidth="1"/>
    <col min="29" max="16384" width="11.421875" style="288" customWidth="1"/>
  </cols>
  <sheetData>
    <row r="1" spans="1:17" ht="15" customHeight="1">
      <c r="A1" s="292" t="s">
        <v>72</v>
      </c>
      <c r="B1" s="292" t="s">
        <v>453</v>
      </c>
      <c r="C1" s="292" t="s">
        <v>454</v>
      </c>
      <c r="D1" s="292" t="s">
        <v>339</v>
      </c>
      <c r="E1" s="292" t="s">
        <v>480</v>
      </c>
      <c r="F1" s="292" t="s">
        <v>73</v>
      </c>
      <c r="G1" s="292" t="s">
        <v>455</v>
      </c>
      <c r="H1" s="292" t="s">
        <v>456</v>
      </c>
      <c r="I1" s="292" t="s">
        <v>457</v>
      </c>
      <c r="J1" s="292" t="s">
        <v>458</v>
      </c>
      <c r="K1" s="292" t="s">
        <v>459</v>
      </c>
      <c r="L1" s="292" t="s">
        <v>460</v>
      </c>
      <c r="M1" s="292" t="s">
        <v>461</v>
      </c>
      <c r="N1" s="292" t="s">
        <v>462</v>
      </c>
      <c r="O1" s="292" t="s">
        <v>463</v>
      </c>
      <c r="P1" s="292" t="s">
        <v>464</v>
      </c>
      <c r="Q1" s="292" t="s">
        <v>465</v>
      </c>
    </row>
    <row r="2" spans="1:6" ht="12.75">
      <c r="A2" s="291" t="s">
        <v>74</v>
      </c>
      <c r="B2" s="282" t="s">
        <v>230</v>
      </c>
      <c r="C2" s="282" t="s">
        <v>231</v>
      </c>
      <c r="D2" s="282"/>
      <c r="E2" s="282" t="s">
        <v>75</v>
      </c>
      <c r="F2" s="282"/>
    </row>
    <row r="3" spans="1:6" ht="12.75">
      <c r="A3" s="291" t="s">
        <v>74</v>
      </c>
      <c r="B3" s="282" t="s">
        <v>232</v>
      </c>
      <c r="C3" s="282" t="s">
        <v>297</v>
      </c>
      <c r="D3" s="282"/>
      <c r="E3" s="282" t="s">
        <v>76</v>
      </c>
      <c r="F3" s="282"/>
    </row>
    <row r="4" spans="1:6" ht="12.75">
      <c r="A4" s="291" t="s">
        <v>74</v>
      </c>
      <c r="B4" s="289" t="s">
        <v>413</v>
      </c>
      <c r="C4" s="282" t="s">
        <v>77</v>
      </c>
      <c r="D4" s="282"/>
      <c r="E4" s="282" t="s">
        <v>414</v>
      </c>
      <c r="F4" s="282"/>
    </row>
    <row r="5" spans="1:6" ht="12.75">
      <c r="A5" s="291" t="s">
        <v>74</v>
      </c>
      <c r="B5" s="282" t="s">
        <v>233</v>
      </c>
      <c r="C5" s="282" t="s">
        <v>77</v>
      </c>
      <c r="D5" s="282"/>
      <c r="E5" s="282" t="s">
        <v>78</v>
      </c>
      <c r="F5" s="282"/>
    </row>
    <row r="6" spans="1:6" ht="12.75">
      <c r="A6" s="291" t="s">
        <v>74</v>
      </c>
      <c r="B6" s="282" t="s">
        <v>234</v>
      </c>
      <c r="C6" s="282" t="s">
        <v>235</v>
      </c>
      <c r="D6" s="282"/>
      <c r="E6" s="282" t="s">
        <v>79</v>
      </c>
      <c r="F6" s="282"/>
    </row>
    <row r="7" spans="1:6" ht="12.75">
      <c r="A7" s="291" t="s">
        <v>74</v>
      </c>
      <c r="B7" s="282" t="s">
        <v>236</v>
      </c>
      <c r="C7" s="282" t="s">
        <v>237</v>
      </c>
      <c r="D7" s="282"/>
      <c r="E7" s="282" t="s">
        <v>80</v>
      </c>
      <c r="F7" s="282"/>
    </row>
    <row r="8" spans="1:6" ht="12.75">
      <c r="A8" s="291" t="s">
        <v>74</v>
      </c>
      <c r="B8" s="282" t="s">
        <v>238</v>
      </c>
      <c r="C8" s="282" t="s">
        <v>239</v>
      </c>
      <c r="D8" s="282"/>
      <c r="E8" s="282" t="s">
        <v>81</v>
      </c>
      <c r="F8" s="282"/>
    </row>
    <row r="9" spans="1:6" ht="12.75">
      <c r="A9" s="291" t="s">
        <v>74</v>
      </c>
      <c r="B9" s="282" t="s">
        <v>240</v>
      </c>
      <c r="C9" s="282" t="s">
        <v>241</v>
      </c>
      <c r="D9" s="282"/>
      <c r="E9" s="282" t="s">
        <v>11</v>
      </c>
      <c r="F9" s="282"/>
    </row>
    <row r="10" spans="1:6" ht="12.75">
      <c r="A10" s="291" t="s">
        <v>74</v>
      </c>
      <c r="B10" s="282" t="s">
        <v>242</v>
      </c>
      <c r="C10" s="282" t="s">
        <v>243</v>
      </c>
      <c r="D10" s="282"/>
      <c r="E10" s="282" t="s">
        <v>10</v>
      </c>
      <c r="F10" s="282"/>
    </row>
    <row r="11" spans="1:6" ht="12.75">
      <c r="A11" s="291" t="s">
        <v>74</v>
      </c>
      <c r="B11" s="282" t="s">
        <v>244</v>
      </c>
      <c r="C11" s="282" t="s">
        <v>245</v>
      </c>
      <c r="D11" s="282"/>
      <c r="E11" s="282" t="s">
        <v>82</v>
      </c>
      <c r="F11" s="282"/>
    </row>
    <row r="12" spans="1:6" ht="12.75">
      <c r="A12" s="291" t="s">
        <v>74</v>
      </c>
      <c r="B12" s="282" t="s">
        <v>246</v>
      </c>
      <c r="C12" s="282" t="s">
        <v>246</v>
      </c>
      <c r="D12" s="282"/>
      <c r="E12" s="282" t="s">
        <v>83</v>
      </c>
      <c r="F12" s="282"/>
    </row>
    <row r="13" spans="1:6" ht="12.75">
      <c r="A13" s="291" t="s">
        <v>74</v>
      </c>
      <c r="B13" s="282" t="s">
        <v>247</v>
      </c>
      <c r="C13" s="282" t="s">
        <v>248</v>
      </c>
      <c r="D13" s="282"/>
      <c r="E13" s="282" t="s">
        <v>84</v>
      </c>
      <c r="F13" s="282"/>
    </row>
    <row r="14" spans="1:6" ht="12.75">
      <c r="A14" s="291" t="s">
        <v>74</v>
      </c>
      <c r="B14" s="282" t="s">
        <v>307</v>
      </c>
      <c r="C14" s="282" t="s">
        <v>306</v>
      </c>
      <c r="D14" s="282"/>
      <c r="E14" s="282" t="s">
        <v>202</v>
      </c>
      <c r="F14" s="282"/>
    </row>
    <row r="15" spans="1:28" ht="12.75">
      <c r="A15" s="291" t="s">
        <v>74</v>
      </c>
      <c r="B15" s="282" t="s">
        <v>298</v>
      </c>
      <c r="C15" s="282" t="s">
        <v>299</v>
      </c>
      <c r="D15" s="282"/>
      <c r="E15" s="282" t="s">
        <v>304</v>
      </c>
      <c r="F15" s="282"/>
      <c r="S15" s="586" t="s">
        <v>373</v>
      </c>
      <c r="T15" s="587"/>
      <c r="U15" s="584" t="s">
        <v>374</v>
      </c>
      <c r="V15" s="585"/>
      <c r="W15" s="584" t="s">
        <v>375</v>
      </c>
      <c r="X15" s="585"/>
      <c r="Y15" s="584" t="s">
        <v>376</v>
      </c>
      <c r="Z15" s="585"/>
      <c r="AA15" s="584" t="s">
        <v>377</v>
      </c>
      <c r="AB15" s="585"/>
    </row>
    <row r="16" spans="1:28" ht="12.75">
      <c r="A16" s="291" t="s">
        <v>74</v>
      </c>
      <c r="B16" s="282" t="s">
        <v>300</v>
      </c>
      <c r="C16" s="282" t="s">
        <v>302</v>
      </c>
      <c r="D16" s="282">
        <v>10</v>
      </c>
      <c r="E16" s="282" t="s">
        <v>424</v>
      </c>
      <c r="F16" s="282"/>
      <c r="G16" s="282"/>
      <c r="H16" s="282" t="s">
        <v>3</v>
      </c>
      <c r="I16" s="282" t="s">
        <v>3</v>
      </c>
      <c r="J16" s="282" t="s">
        <v>3</v>
      </c>
      <c r="K16" s="282" t="s">
        <v>3</v>
      </c>
      <c r="L16" s="282" t="s">
        <v>3</v>
      </c>
      <c r="M16" s="282" t="s">
        <v>3</v>
      </c>
      <c r="N16" s="282" t="s">
        <v>3</v>
      </c>
      <c r="O16" s="282" t="s">
        <v>3</v>
      </c>
      <c r="P16" s="282" t="s">
        <v>3</v>
      </c>
      <c r="Q16" s="282" t="s">
        <v>3</v>
      </c>
      <c r="S16" s="281">
        <f>IF(H16="Telefon","Telefon",IF(I16="Telefon","Telefon",IF(J16="Telefon","Telefon",IF(K16="Telefon","Telefon",IF(L16="Telefon","Telefon","")))))</f>
      </c>
      <c r="T16" s="281">
        <f>IF(M16="Telefon","Telefon",IF(N16="Telefon","Telefon",IF(O16="Telefon","Telefon",IF(P16="Telefon","Telefon",IF(Q16="Telefon","Telefon","")))))</f>
      </c>
      <c r="U16" s="281">
        <f>IF(H16="Telefax","Telefax",IF(I16="Telefax","Telefax",IF(J16="Telefax","Telefax",IF(K16="Telefax","Telefax",IF(L16="Telefax","Telefax","")))))</f>
      </c>
      <c r="V16" s="281">
        <f>IF(M16="Telefax","Telefax",IF(N16="Telefax","Telefax",IF(O16="Telefax","Telefax",IF(P16="Telefax","Telefax",IF(Q16="Telefax","Telefax","")))))</f>
      </c>
      <c r="W16" s="281">
        <f>IF(H16="Internet E-Mail","Internet E-Mail",IF(I16="Internet E-Mail","Internet E-Mail",IF(J16="Internet E-Mail","Internet E-Mail",IF(K16="Internet E-Mail","Internet E-Mail",IF(L16="Internet E-Mail","Internet E-Mail","")))))</f>
      </c>
      <c r="X16" s="281">
        <f>IF(M16="Internet E-Mail","Internet E-Mail",IF(N16="Internet E-Mail","Internet E-Mail",IF(O16="Internet E-Mail","Internet E-Mail",IF(P16="Internet E-Mail","Internet E-Mail",IF(Q16="Internet E-Mail","Internet E-Mail","")))))</f>
      </c>
      <c r="Y16" s="281">
        <f>IF(H16="Internet URL","Internet URL",IF(I16="Internet URL","Internet URL",IF(J16="Internet URL","Internet URL",IF(K16="Internet URL","Internet URL",IF(L16="Internet URL","Internet URL","")))))</f>
      </c>
      <c r="Z16" s="281">
        <f>IF(M16="Internet URL","Internet URL",IF(N16="Internet URL","Internet URL",IF(O16="Internet URL","Internet URL",IF(P16="Internet URL","Internet URL",IF(Q16="Internet URL","Internet URL","")))))</f>
      </c>
      <c r="AA16" s="281">
        <f>IF(H16="Mobiltelefon","Mobiltelefon",IF(I16="Mobiltelefon","Mobiltelefon",IF(J16="Mobiltelefon","Mobiltelefon",IF(K16="Mobiltelefon","Mobiltelefon",IF(L16="Mobiltelefon","Mobiltelefon","")))))</f>
      </c>
      <c r="AB16" s="281">
        <f>IF(M16="Mobiltelefon","Mobiltelefon",IF(N16="Mobiltelefon","Mobiltelefon",IF(O16="Mobiltelefon","Mobiltelefon",IF(P16="Mobiltelefon","Mobiltelefon",IF(Q16="Mobiltelefon","Mobiltelefon","")))))</f>
      </c>
    </row>
    <row r="17" spans="1:28" ht="12.75">
      <c r="A17" s="291" t="s">
        <v>74</v>
      </c>
      <c r="B17" s="282" t="s">
        <v>301</v>
      </c>
      <c r="C17" s="282" t="s">
        <v>303</v>
      </c>
      <c r="D17" s="282">
        <v>10</v>
      </c>
      <c r="E17" s="282" t="s">
        <v>425</v>
      </c>
      <c r="F17" s="282"/>
      <c r="G17" s="282"/>
      <c r="H17" s="282" t="s">
        <v>3</v>
      </c>
      <c r="I17" s="282" t="s">
        <v>3</v>
      </c>
      <c r="J17" s="282" t="s">
        <v>3</v>
      </c>
      <c r="K17" s="282" t="s">
        <v>3</v>
      </c>
      <c r="L17" s="282" t="s">
        <v>3</v>
      </c>
      <c r="M17" s="282" t="s">
        <v>3</v>
      </c>
      <c r="N17" s="282" t="s">
        <v>3</v>
      </c>
      <c r="O17" s="282" t="s">
        <v>3</v>
      </c>
      <c r="P17" s="282" t="s">
        <v>3</v>
      </c>
      <c r="Q17" s="282" t="s">
        <v>3</v>
      </c>
      <c r="S17" s="281">
        <f>IF(H16="Telefon",H17,IF(I16="Telefon",I17,IF(J16="Telefon",J17,IF(K16="Telefon",K17,IF(L16="Telefon",L17,"")))))</f>
      </c>
      <c r="T17" s="281">
        <f>IF(M16="Telefon",M17,IF(N16="Telefon",N17,IF(O16="Telefon",O17,IF(P16="Telefon",P17,IF(Q16="Telefon",Q17,"")))))</f>
      </c>
      <c r="U17" s="281">
        <f>IF(H16="Telefax",H17,IF(I16="Telefax",I17,IF(J16="Telefax",J17,IF(K16="Telefax",K17,IF(L16="Telefax",L17,"")))))</f>
      </c>
      <c r="V17" s="281">
        <f>IF(M16="Telefax",M17,IF(N16="Telefax",N17,IF(O16="Telefax",O17,IF(P16="Telefax",P17,IF(Q16="Telefax",Q17,"")))))</f>
      </c>
      <c r="W17" s="281">
        <f>IF(H16="Internet E-Mail",H17,IF(I16="Internet E-Mail",I17,IF(J16="Internet E-Mail",J17,IF(K16="Internet E-Mail",K17,IF(L16="Internet E-Mail",L17,"")))))</f>
      </c>
      <c r="X17" s="281">
        <f>IF(M16="Internet E-Mail",M17,IF(N16="Internet E-Mail",N17,IF(O16="Internet E-Mail",O17,IF(P16="Internet E-Mail",P17,IF(Q16="Internet E-Mail",Q17,"")))))</f>
      </c>
      <c r="Y17" s="281">
        <f>IF(H16="Internet URL",H17,IF(I16="Internet URL",I17,IF(J16="Internet URL",J17,IF(K16="Internet URL",K17,IF(L16="Internet URL",L17,"")))))</f>
      </c>
      <c r="Z17" s="281">
        <f>IF(M16="Internet URL",M17,IF(N16="Internet URL",N17,IF(O16="Internet URL",O17,IF(P16="Internet URL",P17,IF(Q16="Internet URL",Q17,"")))))</f>
      </c>
      <c r="AA17" s="281">
        <f>IF(H16="Mobiltelefon",H17,IF(I16="Mobiltelefon",I17,IF(J16="Mobiltelefon",J17,IF(K16="Mobiltelefon",K17,IF(L16="Mobiltelefon",L17,"")))))</f>
      </c>
      <c r="AB17" s="281">
        <f>IF(M16="Mobiltelefon",M17,IF(N16="Mobiltelefon",N17,IF(O16="Mobiltelefon",O17,IF(P16="Mobiltelefon",P17,IF(Q16="Mobiltelefon",Q17,"")))))</f>
      </c>
    </row>
    <row r="18" spans="1:6" ht="12.75">
      <c r="A18" s="291" t="s">
        <v>74</v>
      </c>
      <c r="B18" s="282" t="s">
        <v>249</v>
      </c>
      <c r="C18" s="282" t="s">
        <v>249</v>
      </c>
      <c r="D18" s="282"/>
      <c r="E18" s="282" t="s">
        <v>85</v>
      </c>
      <c r="F18" s="282"/>
    </row>
    <row r="19" spans="1:17" ht="12.75">
      <c r="A19" s="291" t="s">
        <v>74</v>
      </c>
      <c r="B19" s="282" t="s">
        <v>250</v>
      </c>
      <c r="C19" s="282" t="s">
        <v>250</v>
      </c>
      <c r="D19" s="282">
        <v>5</v>
      </c>
      <c r="E19" s="282" t="s">
        <v>86</v>
      </c>
      <c r="F19" s="282"/>
      <c r="G19" s="282">
        <v>0</v>
      </c>
      <c r="H19" s="282" t="s">
        <v>3</v>
      </c>
      <c r="I19" s="282" t="s">
        <v>3</v>
      </c>
      <c r="J19" s="282" t="s">
        <v>3</v>
      </c>
      <c r="K19" s="282" t="s">
        <v>3</v>
      </c>
      <c r="L19" s="282" t="s">
        <v>3</v>
      </c>
      <c r="M19" s="282" t="s">
        <v>3</v>
      </c>
      <c r="N19" s="282" t="s">
        <v>3</v>
      </c>
      <c r="O19" s="282" t="s">
        <v>3</v>
      </c>
      <c r="P19" s="282" t="s">
        <v>3</v>
      </c>
      <c r="Q19" s="282" t="s">
        <v>3</v>
      </c>
    </row>
    <row r="20" spans="1:17" ht="12.75">
      <c r="A20" s="291" t="s">
        <v>74</v>
      </c>
      <c r="B20" s="282" t="s">
        <v>251</v>
      </c>
      <c r="C20" s="282" t="s">
        <v>251</v>
      </c>
      <c r="D20" s="282">
        <v>5</v>
      </c>
      <c r="E20" s="282" t="s">
        <v>87</v>
      </c>
      <c r="F20" s="282"/>
      <c r="G20" s="282"/>
      <c r="H20" s="282" t="s">
        <v>3</v>
      </c>
      <c r="I20" s="282" t="s">
        <v>3</v>
      </c>
      <c r="J20" s="282" t="s">
        <v>3</v>
      </c>
      <c r="K20" s="282" t="s">
        <v>3</v>
      </c>
      <c r="L20" s="282" t="s">
        <v>3</v>
      </c>
      <c r="M20" s="282" t="s">
        <v>3</v>
      </c>
      <c r="N20" s="282" t="s">
        <v>3</v>
      </c>
      <c r="O20" s="282" t="s">
        <v>3</v>
      </c>
      <c r="P20" s="282" t="s">
        <v>3</v>
      </c>
      <c r="Q20" s="282" t="s">
        <v>3</v>
      </c>
    </row>
    <row r="21" spans="1:17" ht="12.75">
      <c r="A21" s="291" t="s">
        <v>74</v>
      </c>
      <c r="B21" s="282" t="s">
        <v>252</v>
      </c>
      <c r="C21" s="282" t="s">
        <v>252</v>
      </c>
      <c r="D21" s="282">
        <v>5</v>
      </c>
      <c r="E21" s="282" t="s">
        <v>88</v>
      </c>
      <c r="F21" s="282"/>
      <c r="G21" s="282"/>
      <c r="H21" s="282" t="s">
        <v>3</v>
      </c>
      <c r="I21" s="282" t="s">
        <v>3</v>
      </c>
      <c r="J21" s="282" t="s">
        <v>3</v>
      </c>
      <c r="K21" s="282" t="s">
        <v>3</v>
      </c>
      <c r="L21" s="282" t="s">
        <v>3</v>
      </c>
      <c r="M21" s="282" t="s">
        <v>3</v>
      </c>
      <c r="N21" s="282" t="s">
        <v>3</v>
      </c>
      <c r="O21" s="282" t="s">
        <v>3</v>
      </c>
      <c r="P21" s="282" t="s">
        <v>3</v>
      </c>
      <c r="Q21" s="282" t="s">
        <v>3</v>
      </c>
    </row>
    <row r="22" spans="1:6" ht="12.75">
      <c r="A22" s="291" t="s">
        <v>74</v>
      </c>
      <c r="B22" s="282" t="s">
        <v>89</v>
      </c>
      <c r="C22" s="282" t="s">
        <v>89</v>
      </c>
      <c r="D22" s="282"/>
      <c r="E22" s="282" t="s">
        <v>89</v>
      </c>
      <c r="F22" s="282"/>
    </row>
    <row r="23" spans="1:6" ht="12.75">
      <c r="A23" s="291" t="s">
        <v>74</v>
      </c>
      <c r="B23" s="282" t="s">
        <v>253</v>
      </c>
      <c r="C23" s="282" t="s">
        <v>253</v>
      </c>
      <c r="D23" s="282"/>
      <c r="E23" s="282" t="s">
        <v>90</v>
      </c>
      <c r="F23" s="282"/>
    </row>
    <row r="24" spans="1:6" ht="12.75">
      <c r="A24" s="291" t="s">
        <v>74</v>
      </c>
      <c r="B24" s="282" t="s">
        <v>254</v>
      </c>
      <c r="C24" s="282" t="s">
        <v>254</v>
      </c>
      <c r="D24" s="282"/>
      <c r="E24" s="282" t="s">
        <v>91</v>
      </c>
      <c r="F24" s="282"/>
    </row>
    <row r="25" spans="1:6" ht="12.75">
      <c r="A25" s="291" t="s">
        <v>74</v>
      </c>
      <c r="B25" s="282" t="s">
        <v>255</v>
      </c>
      <c r="C25" s="282" t="s">
        <v>255</v>
      </c>
      <c r="D25" s="282"/>
      <c r="E25" s="282" t="s">
        <v>92</v>
      </c>
      <c r="F25" s="282"/>
    </row>
    <row r="26" spans="1:6" ht="12.75">
      <c r="A26" s="291" t="s">
        <v>74</v>
      </c>
      <c r="B26" s="282" t="s">
        <v>256</v>
      </c>
      <c r="C26" s="282" t="s">
        <v>256</v>
      </c>
      <c r="D26" s="282"/>
      <c r="E26" s="282" t="s">
        <v>93</v>
      </c>
      <c r="F26" s="282"/>
    </row>
    <row r="27" spans="1:6" ht="12.75">
      <c r="A27" s="291" t="s">
        <v>74</v>
      </c>
      <c r="B27" s="282" t="s">
        <v>257</v>
      </c>
      <c r="C27" s="282" t="s">
        <v>257</v>
      </c>
      <c r="D27" s="282"/>
      <c r="E27" s="282" t="s">
        <v>94</v>
      </c>
      <c r="F27" s="282"/>
    </row>
    <row r="28" spans="1:17" ht="12.75">
      <c r="A28" s="291" t="s">
        <v>74</v>
      </c>
      <c r="B28" s="282" t="s">
        <v>258</v>
      </c>
      <c r="C28" s="282" t="s">
        <v>258</v>
      </c>
      <c r="D28" s="282">
        <v>6</v>
      </c>
      <c r="E28" s="282" t="s">
        <v>95</v>
      </c>
      <c r="F28" s="282"/>
      <c r="G28" s="282"/>
      <c r="H28" s="282" t="s">
        <v>3</v>
      </c>
      <c r="I28" s="282" t="s">
        <v>3</v>
      </c>
      <c r="J28" s="282" t="s">
        <v>3</v>
      </c>
      <c r="K28" s="282" t="s">
        <v>3</v>
      </c>
      <c r="L28" s="282" t="s">
        <v>3</v>
      </c>
      <c r="M28" s="282" t="s">
        <v>3</v>
      </c>
      <c r="N28" s="282" t="s">
        <v>3</v>
      </c>
      <c r="O28" s="282" t="s">
        <v>3</v>
      </c>
      <c r="P28" s="282" t="s">
        <v>3</v>
      </c>
      <c r="Q28" s="282" t="s">
        <v>3</v>
      </c>
    </row>
    <row r="29" spans="1:17" ht="12.75">
      <c r="A29" s="291" t="s">
        <v>74</v>
      </c>
      <c r="B29" s="282" t="s">
        <v>259</v>
      </c>
      <c r="C29" s="282" t="s">
        <v>259</v>
      </c>
      <c r="D29" s="282">
        <v>6</v>
      </c>
      <c r="E29" s="282" t="s">
        <v>96</v>
      </c>
      <c r="F29" s="282"/>
      <c r="G29" s="282"/>
      <c r="H29" s="282" t="s">
        <v>3</v>
      </c>
      <c r="I29" s="282" t="s">
        <v>3</v>
      </c>
      <c r="J29" s="282" t="s">
        <v>3</v>
      </c>
      <c r="K29" s="282" t="s">
        <v>3</v>
      </c>
      <c r="L29" s="282" t="s">
        <v>3</v>
      </c>
      <c r="M29" s="282" t="s">
        <v>3</v>
      </c>
      <c r="N29" s="282" t="s">
        <v>3</v>
      </c>
      <c r="O29" s="282" t="s">
        <v>3</v>
      </c>
      <c r="P29" s="282" t="s">
        <v>3</v>
      </c>
      <c r="Q29" s="282" t="s">
        <v>3</v>
      </c>
    </row>
    <row r="30" spans="1:17" ht="12.75">
      <c r="A30" s="291" t="s">
        <v>74</v>
      </c>
      <c r="B30" s="282" t="s">
        <v>468</v>
      </c>
      <c r="C30" s="282" t="s">
        <v>468</v>
      </c>
      <c r="D30" s="282" t="s">
        <v>470</v>
      </c>
      <c r="E30" s="282" t="s">
        <v>469</v>
      </c>
      <c r="F30" s="282"/>
      <c r="G30" s="282"/>
      <c r="H30" s="282" t="s">
        <v>3</v>
      </c>
      <c r="I30" s="282" t="s">
        <v>3</v>
      </c>
      <c r="J30" s="282" t="s">
        <v>3</v>
      </c>
      <c r="K30" s="282" t="s">
        <v>3</v>
      </c>
      <c r="L30" s="282" t="s">
        <v>3</v>
      </c>
      <c r="M30" s="282" t="s">
        <v>3</v>
      </c>
      <c r="N30" s="282" t="s">
        <v>3</v>
      </c>
      <c r="O30" s="282" t="s">
        <v>3</v>
      </c>
      <c r="P30" s="282" t="s">
        <v>3</v>
      </c>
      <c r="Q30" s="282" t="s">
        <v>3</v>
      </c>
    </row>
    <row r="31" spans="1:17" ht="12.75">
      <c r="A31" s="291" t="s">
        <v>74</v>
      </c>
      <c r="B31" s="282" t="s">
        <v>260</v>
      </c>
      <c r="C31" s="282" t="s">
        <v>260</v>
      </c>
      <c r="D31" s="282">
        <v>6</v>
      </c>
      <c r="E31" s="282" t="s">
        <v>97</v>
      </c>
      <c r="F31" s="282"/>
      <c r="G31" s="282"/>
      <c r="H31" s="282" t="s">
        <v>3</v>
      </c>
      <c r="I31" s="282" t="s">
        <v>3</v>
      </c>
      <c r="J31" s="282" t="s">
        <v>3</v>
      </c>
      <c r="K31" s="282" t="s">
        <v>3</v>
      </c>
      <c r="L31" s="282" t="s">
        <v>3</v>
      </c>
      <c r="M31" s="282" t="s">
        <v>3</v>
      </c>
      <c r="N31" s="282" t="s">
        <v>3</v>
      </c>
      <c r="O31" s="282" t="s">
        <v>3</v>
      </c>
      <c r="P31" s="282" t="s">
        <v>3</v>
      </c>
      <c r="Q31" s="282" t="s">
        <v>3</v>
      </c>
    </row>
    <row r="32" spans="1:17" ht="12.75">
      <c r="A32" s="291" t="s">
        <v>74</v>
      </c>
      <c r="B32" s="282" t="s">
        <v>261</v>
      </c>
      <c r="C32" s="282" t="s">
        <v>261</v>
      </c>
      <c r="D32" s="282">
        <v>6</v>
      </c>
      <c r="E32" s="282" t="s">
        <v>98</v>
      </c>
      <c r="F32" s="282"/>
      <c r="G32" s="282"/>
      <c r="H32" s="282" t="s">
        <v>3</v>
      </c>
      <c r="I32" s="282" t="s">
        <v>3</v>
      </c>
      <c r="J32" s="282" t="s">
        <v>3</v>
      </c>
      <c r="K32" s="282" t="s">
        <v>3</v>
      </c>
      <c r="L32" s="282" t="s">
        <v>3</v>
      </c>
      <c r="M32" s="282" t="s">
        <v>3</v>
      </c>
      <c r="N32" s="282" t="s">
        <v>3</v>
      </c>
      <c r="O32" s="282" t="s">
        <v>3</v>
      </c>
      <c r="P32" s="282" t="s">
        <v>3</v>
      </c>
      <c r="Q32" s="282" t="s">
        <v>3</v>
      </c>
    </row>
    <row r="33" spans="1:17" ht="12.75">
      <c r="A33" s="291" t="s">
        <v>74</v>
      </c>
      <c r="B33" s="282" t="s">
        <v>262</v>
      </c>
      <c r="C33" s="282" t="s">
        <v>262</v>
      </c>
      <c r="D33" s="282">
        <v>6</v>
      </c>
      <c r="E33" s="282" t="s">
        <v>99</v>
      </c>
      <c r="F33" s="282"/>
      <c r="G33" s="282"/>
      <c r="H33" s="282" t="s">
        <v>3</v>
      </c>
      <c r="I33" s="282" t="s">
        <v>3</v>
      </c>
      <c r="J33" s="282" t="s">
        <v>3</v>
      </c>
      <c r="K33" s="282" t="s">
        <v>3</v>
      </c>
      <c r="L33" s="282" t="s">
        <v>3</v>
      </c>
      <c r="M33" s="282" t="s">
        <v>3</v>
      </c>
      <c r="N33" s="282" t="s">
        <v>3</v>
      </c>
      <c r="O33" s="282" t="s">
        <v>3</v>
      </c>
      <c r="P33" s="282" t="s">
        <v>3</v>
      </c>
      <c r="Q33" s="282" t="s">
        <v>3</v>
      </c>
    </row>
    <row r="34" spans="1:17" ht="12.75">
      <c r="A34" s="291" t="s">
        <v>74</v>
      </c>
      <c r="B34" s="282" t="s">
        <v>263</v>
      </c>
      <c r="C34" s="282" t="s">
        <v>263</v>
      </c>
      <c r="D34" s="282">
        <v>6</v>
      </c>
      <c r="E34" s="282" t="s">
        <v>100</v>
      </c>
      <c r="F34" s="282"/>
      <c r="G34" s="282"/>
      <c r="H34" s="282" t="s">
        <v>3</v>
      </c>
      <c r="I34" s="282" t="s">
        <v>3</v>
      </c>
      <c r="J34" s="282" t="s">
        <v>3</v>
      </c>
      <c r="K34" s="282" t="s">
        <v>3</v>
      </c>
      <c r="L34" s="282" t="s">
        <v>3</v>
      </c>
      <c r="M34" s="282" t="s">
        <v>3</v>
      </c>
      <c r="N34" s="282" t="s">
        <v>3</v>
      </c>
      <c r="O34" s="282" t="s">
        <v>3</v>
      </c>
      <c r="P34" s="282" t="s">
        <v>3</v>
      </c>
      <c r="Q34" s="282" t="s">
        <v>3</v>
      </c>
    </row>
    <row r="35" spans="1:17" ht="12.75">
      <c r="A35" s="291" t="s">
        <v>74</v>
      </c>
      <c r="B35" s="282" t="s">
        <v>264</v>
      </c>
      <c r="C35" s="282" t="s">
        <v>264</v>
      </c>
      <c r="D35" s="282">
        <v>6</v>
      </c>
      <c r="E35" s="282" t="s">
        <v>101</v>
      </c>
      <c r="F35" s="282"/>
      <c r="G35" s="282"/>
      <c r="H35" s="282" t="s">
        <v>3</v>
      </c>
      <c r="I35" s="282" t="s">
        <v>3</v>
      </c>
      <c r="J35" s="282" t="s">
        <v>3</v>
      </c>
      <c r="K35" s="282" t="s">
        <v>3</v>
      </c>
      <c r="L35" s="282" t="s">
        <v>3</v>
      </c>
      <c r="M35" s="282" t="s">
        <v>3</v>
      </c>
      <c r="N35" s="282" t="s">
        <v>3</v>
      </c>
      <c r="O35" s="282" t="s">
        <v>3</v>
      </c>
      <c r="P35" s="282" t="s">
        <v>3</v>
      </c>
      <c r="Q35" s="282" t="s">
        <v>3</v>
      </c>
    </row>
    <row r="36" spans="1:17" ht="12.75">
      <c r="A36" s="291" t="s">
        <v>74</v>
      </c>
      <c r="B36" s="282" t="s">
        <v>265</v>
      </c>
      <c r="C36" s="282" t="s">
        <v>265</v>
      </c>
      <c r="D36" s="282">
        <v>6</v>
      </c>
      <c r="E36" s="282" t="s">
        <v>102</v>
      </c>
      <c r="F36" s="282"/>
      <c r="G36" s="282"/>
      <c r="H36" s="282" t="s">
        <v>3</v>
      </c>
      <c r="I36" s="282" t="s">
        <v>3</v>
      </c>
      <c r="J36" s="282" t="s">
        <v>3</v>
      </c>
      <c r="K36" s="282" t="s">
        <v>3</v>
      </c>
      <c r="L36" s="282" t="s">
        <v>3</v>
      </c>
      <c r="M36" s="282" t="s">
        <v>3</v>
      </c>
      <c r="N36" s="282" t="s">
        <v>3</v>
      </c>
      <c r="O36" s="282" t="s">
        <v>3</v>
      </c>
      <c r="P36" s="282" t="s">
        <v>3</v>
      </c>
      <c r="Q36" s="282" t="s">
        <v>3</v>
      </c>
    </row>
    <row r="37" spans="1:17" ht="12.75">
      <c r="A37" s="291" t="s">
        <v>74</v>
      </c>
      <c r="B37" s="282" t="s">
        <v>266</v>
      </c>
      <c r="C37" s="282" t="s">
        <v>266</v>
      </c>
      <c r="D37" s="282">
        <v>6</v>
      </c>
      <c r="E37" s="282" t="s">
        <v>103</v>
      </c>
      <c r="F37" s="282"/>
      <c r="G37" s="282"/>
      <c r="H37" s="282" t="s">
        <v>3</v>
      </c>
      <c r="I37" s="282" t="s">
        <v>3</v>
      </c>
      <c r="J37" s="282" t="s">
        <v>3</v>
      </c>
      <c r="K37" s="282" t="s">
        <v>3</v>
      </c>
      <c r="L37" s="282" t="s">
        <v>3</v>
      </c>
      <c r="M37" s="282" t="s">
        <v>3</v>
      </c>
      <c r="N37" s="282" t="s">
        <v>3</v>
      </c>
      <c r="O37" s="282" t="s">
        <v>3</v>
      </c>
      <c r="P37" s="282" t="s">
        <v>3</v>
      </c>
      <c r="Q37" s="282" t="s">
        <v>3</v>
      </c>
    </row>
    <row r="38" spans="1:17" ht="12.75">
      <c r="A38" s="291" t="s">
        <v>74</v>
      </c>
      <c r="B38" s="282" t="s">
        <v>267</v>
      </c>
      <c r="C38" s="282" t="s">
        <v>267</v>
      </c>
      <c r="D38" s="282">
        <v>6</v>
      </c>
      <c r="E38" s="282" t="s">
        <v>268</v>
      </c>
      <c r="F38" s="282"/>
      <c r="G38" s="282"/>
      <c r="H38" s="282" t="s">
        <v>3</v>
      </c>
      <c r="I38" s="282" t="s">
        <v>3</v>
      </c>
      <c r="J38" s="282" t="s">
        <v>3</v>
      </c>
      <c r="K38" s="282" t="s">
        <v>3</v>
      </c>
      <c r="L38" s="282" t="s">
        <v>3</v>
      </c>
      <c r="M38" s="282" t="s">
        <v>3</v>
      </c>
      <c r="N38" s="282" t="s">
        <v>3</v>
      </c>
      <c r="O38" s="282" t="s">
        <v>3</v>
      </c>
      <c r="P38" s="282" t="s">
        <v>3</v>
      </c>
      <c r="Q38" s="282" t="s">
        <v>3</v>
      </c>
    </row>
    <row r="39" spans="1:17" ht="12.75">
      <c r="A39" s="291" t="s">
        <v>74</v>
      </c>
      <c r="B39" s="282" t="s">
        <v>269</v>
      </c>
      <c r="C39" s="282" t="s">
        <v>269</v>
      </c>
      <c r="D39" s="282">
        <v>6</v>
      </c>
      <c r="E39" s="282" t="s">
        <v>270</v>
      </c>
      <c r="F39" s="282"/>
      <c r="G39" s="282"/>
      <c r="H39" s="282" t="s">
        <v>3</v>
      </c>
      <c r="I39" s="282" t="s">
        <v>3</v>
      </c>
      <c r="J39" s="282" t="s">
        <v>3</v>
      </c>
      <c r="K39" s="282" t="s">
        <v>3</v>
      </c>
      <c r="L39" s="282" t="s">
        <v>3</v>
      </c>
      <c r="M39" s="282" t="s">
        <v>3</v>
      </c>
      <c r="N39" s="282" t="s">
        <v>3</v>
      </c>
      <c r="O39" s="282" t="s">
        <v>3</v>
      </c>
      <c r="P39" s="282" t="s">
        <v>3</v>
      </c>
      <c r="Q39" s="282" t="s">
        <v>3</v>
      </c>
    </row>
    <row r="40" spans="1:17" ht="12.75">
      <c r="A40" s="291" t="s">
        <v>74</v>
      </c>
      <c r="B40" s="282" t="s">
        <v>271</v>
      </c>
      <c r="C40" s="282" t="s">
        <v>272</v>
      </c>
      <c r="D40" s="282">
        <v>10</v>
      </c>
      <c r="E40" s="282" t="s">
        <v>104</v>
      </c>
      <c r="F40" s="282"/>
      <c r="G40" s="282" t="s">
        <v>483</v>
      </c>
      <c r="H40" s="282" t="s">
        <v>3</v>
      </c>
      <c r="I40" s="282" t="s">
        <v>3</v>
      </c>
      <c r="J40" s="282" t="s">
        <v>3</v>
      </c>
      <c r="K40" s="282" t="s">
        <v>3</v>
      </c>
      <c r="L40" s="282" t="s">
        <v>3</v>
      </c>
      <c r="M40" s="282" t="s">
        <v>3</v>
      </c>
      <c r="N40" s="282" t="s">
        <v>3</v>
      </c>
      <c r="O40" s="282" t="s">
        <v>3</v>
      </c>
      <c r="P40" s="282" t="s">
        <v>3</v>
      </c>
      <c r="Q40" s="282" t="s">
        <v>3</v>
      </c>
    </row>
    <row r="41" spans="1:17" ht="12.75">
      <c r="A41" s="291" t="s">
        <v>74</v>
      </c>
      <c r="B41" s="282" t="s">
        <v>273</v>
      </c>
      <c r="C41" s="282" t="s">
        <v>274</v>
      </c>
      <c r="D41" s="282">
        <v>10</v>
      </c>
      <c r="E41" s="282" t="s">
        <v>105</v>
      </c>
      <c r="F41" s="282"/>
      <c r="G41" s="282"/>
      <c r="H41" s="282" t="s">
        <v>3</v>
      </c>
      <c r="I41" s="282" t="s">
        <v>3</v>
      </c>
      <c r="J41" s="282" t="s">
        <v>3</v>
      </c>
      <c r="K41" s="282" t="s">
        <v>3</v>
      </c>
      <c r="L41" s="282" t="s">
        <v>3</v>
      </c>
      <c r="M41" s="282" t="s">
        <v>3</v>
      </c>
      <c r="N41" s="282" t="s">
        <v>3</v>
      </c>
      <c r="O41" s="282" t="s">
        <v>3</v>
      </c>
      <c r="P41" s="282" t="s">
        <v>3</v>
      </c>
      <c r="Q41" s="282" t="s">
        <v>3</v>
      </c>
    </row>
    <row r="42" spans="1:17" ht="12.75">
      <c r="A42" s="291" t="s">
        <v>74</v>
      </c>
      <c r="B42" s="282" t="s">
        <v>275</v>
      </c>
      <c r="C42" s="282" t="s">
        <v>276</v>
      </c>
      <c r="D42" s="282">
        <v>10</v>
      </c>
      <c r="E42" s="282" t="s">
        <v>106</v>
      </c>
      <c r="F42" s="282"/>
      <c r="G42" s="282"/>
      <c r="H42" s="282" t="s">
        <v>3</v>
      </c>
      <c r="I42" s="282" t="s">
        <v>3</v>
      </c>
      <c r="J42" s="282" t="s">
        <v>3</v>
      </c>
      <c r="K42" s="282" t="s">
        <v>3</v>
      </c>
      <c r="L42" s="282" t="s">
        <v>3</v>
      </c>
      <c r="M42" s="282" t="s">
        <v>3</v>
      </c>
      <c r="N42" s="282" t="s">
        <v>3</v>
      </c>
      <c r="O42" s="282" t="s">
        <v>3</v>
      </c>
      <c r="P42" s="282" t="s">
        <v>3</v>
      </c>
      <c r="Q42" s="282" t="s">
        <v>3</v>
      </c>
    </row>
    <row r="43" spans="1:17" ht="12.75">
      <c r="A43" s="291" t="s">
        <v>74</v>
      </c>
      <c r="B43" s="282" t="s">
        <v>277</v>
      </c>
      <c r="C43" s="282" t="s">
        <v>278</v>
      </c>
      <c r="D43" s="282">
        <v>10</v>
      </c>
      <c r="E43" s="282" t="s">
        <v>107</v>
      </c>
      <c r="F43" s="282"/>
      <c r="G43" s="282"/>
      <c r="H43" s="282" t="s">
        <v>3</v>
      </c>
      <c r="I43" s="282" t="s">
        <v>3</v>
      </c>
      <c r="J43" s="282" t="s">
        <v>3</v>
      </c>
      <c r="K43" s="282" t="s">
        <v>3</v>
      </c>
      <c r="L43" s="282" t="s">
        <v>3</v>
      </c>
      <c r="M43" s="282" t="s">
        <v>3</v>
      </c>
      <c r="N43" s="282" t="s">
        <v>3</v>
      </c>
      <c r="O43" s="282" t="s">
        <v>3</v>
      </c>
      <c r="P43" s="282" t="s">
        <v>3</v>
      </c>
      <c r="Q43" s="282" t="s">
        <v>3</v>
      </c>
    </row>
    <row r="44" spans="1:17" ht="12.75">
      <c r="A44" s="291" t="s">
        <v>74</v>
      </c>
      <c r="B44" s="282" t="s">
        <v>279</v>
      </c>
      <c r="C44" s="282" t="s">
        <v>280</v>
      </c>
      <c r="D44" s="282">
        <v>10</v>
      </c>
      <c r="E44" s="282" t="s">
        <v>108</v>
      </c>
      <c r="F44" s="282"/>
      <c r="G44" s="282"/>
      <c r="H44" s="282" t="s">
        <v>3</v>
      </c>
      <c r="I44" s="282" t="s">
        <v>3</v>
      </c>
      <c r="J44" s="282" t="s">
        <v>3</v>
      </c>
      <c r="K44" s="282" t="s">
        <v>3</v>
      </c>
      <c r="L44" s="282" t="s">
        <v>3</v>
      </c>
      <c r="M44" s="282" t="s">
        <v>3</v>
      </c>
      <c r="N44" s="282" t="s">
        <v>3</v>
      </c>
      <c r="O44" s="282" t="s">
        <v>3</v>
      </c>
      <c r="P44" s="282" t="s">
        <v>3</v>
      </c>
      <c r="Q44" s="282" t="s">
        <v>3</v>
      </c>
    </row>
    <row r="45" spans="1:17" ht="12.75">
      <c r="A45" s="291" t="s">
        <v>74</v>
      </c>
      <c r="B45" s="282" t="s">
        <v>281</v>
      </c>
      <c r="C45" s="282" t="s">
        <v>282</v>
      </c>
      <c r="D45" s="282" t="s">
        <v>109</v>
      </c>
      <c r="E45" s="282" t="s">
        <v>110</v>
      </c>
      <c r="F45" s="282"/>
      <c r="G45" s="282"/>
      <c r="H45" s="282" t="s">
        <v>3</v>
      </c>
      <c r="I45" s="282" t="s">
        <v>3</v>
      </c>
      <c r="J45" s="282" t="s">
        <v>3</v>
      </c>
      <c r="K45" s="282" t="s">
        <v>3</v>
      </c>
      <c r="L45" s="282" t="s">
        <v>3</v>
      </c>
      <c r="M45" s="282" t="s">
        <v>3</v>
      </c>
      <c r="N45" s="282" t="s">
        <v>3</v>
      </c>
      <c r="O45" s="282" t="s">
        <v>3</v>
      </c>
      <c r="P45" s="282" t="s">
        <v>3</v>
      </c>
      <c r="Q45" s="282" t="s">
        <v>3</v>
      </c>
    </row>
    <row r="46" spans="1:17" ht="12.75">
      <c r="A46" s="291" t="s">
        <v>74</v>
      </c>
      <c r="B46" s="282" t="s">
        <v>283</v>
      </c>
      <c r="C46" s="282" t="s">
        <v>284</v>
      </c>
      <c r="D46" s="282" t="s">
        <v>109</v>
      </c>
      <c r="E46" s="282" t="s">
        <v>111</v>
      </c>
      <c r="F46" s="282"/>
      <c r="G46" s="282"/>
      <c r="H46" s="282" t="s">
        <v>3</v>
      </c>
      <c r="I46" s="282" t="s">
        <v>3</v>
      </c>
      <c r="J46" s="282" t="s">
        <v>3</v>
      </c>
      <c r="K46" s="282" t="s">
        <v>3</v>
      </c>
      <c r="L46" s="282" t="s">
        <v>3</v>
      </c>
      <c r="M46" s="282" t="s">
        <v>3</v>
      </c>
      <c r="N46" s="282" t="s">
        <v>3</v>
      </c>
      <c r="O46" s="282" t="s">
        <v>3</v>
      </c>
      <c r="P46" s="282" t="s">
        <v>3</v>
      </c>
      <c r="Q46" s="282" t="s">
        <v>3</v>
      </c>
    </row>
    <row r="47" spans="1:6" ht="12.75">
      <c r="A47" s="291" t="s">
        <v>74</v>
      </c>
      <c r="B47" s="282" t="s">
        <v>484</v>
      </c>
      <c r="C47" s="282" t="s">
        <v>485</v>
      </c>
      <c r="D47" s="282"/>
      <c r="E47" s="282" t="s">
        <v>486</v>
      </c>
      <c r="F47" s="282"/>
    </row>
    <row r="48" spans="1:6" ht="12.75">
      <c r="A48" s="291" t="s">
        <v>74</v>
      </c>
      <c r="B48" s="282" t="s">
        <v>487</v>
      </c>
      <c r="C48" s="282" t="s">
        <v>488</v>
      </c>
      <c r="D48" s="282"/>
      <c r="E48" s="282" t="s">
        <v>489</v>
      </c>
      <c r="F48" s="282"/>
    </row>
    <row r="49" spans="1:6" ht="12.75">
      <c r="A49" s="291" t="s">
        <v>74</v>
      </c>
      <c r="B49" s="282" t="s">
        <v>421</v>
      </c>
      <c r="C49" s="282" t="s">
        <v>422</v>
      </c>
      <c r="D49" s="282"/>
      <c r="E49" s="282" t="s">
        <v>423</v>
      </c>
      <c r="F49" s="282"/>
    </row>
    <row r="50" spans="1:6" ht="12.75">
      <c r="A50" s="291" t="s">
        <v>74</v>
      </c>
      <c r="B50" s="282" t="s">
        <v>287</v>
      </c>
      <c r="C50" s="282" t="s">
        <v>288</v>
      </c>
      <c r="D50" s="282"/>
      <c r="E50" s="282" t="s">
        <v>113</v>
      </c>
      <c r="F50" s="282"/>
    </row>
    <row r="51" spans="1:6" ht="12.75">
      <c r="A51" s="291" t="s">
        <v>74</v>
      </c>
      <c r="B51" s="282" t="s">
        <v>285</v>
      </c>
      <c r="C51" s="282" t="s">
        <v>286</v>
      </c>
      <c r="D51" s="282"/>
      <c r="E51" s="282" t="s">
        <v>112</v>
      </c>
      <c r="F51" s="282"/>
    </row>
    <row r="52" spans="1:6" ht="12.75">
      <c r="A52" s="291" t="s">
        <v>74</v>
      </c>
      <c r="B52" s="282" t="s">
        <v>289</v>
      </c>
      <c r="C52" s="282" t="s">
        <v>290</v>
      </c>
      <c r="D52" s="282"/>
      <c r="E52" s="282" t="s">
        <v>114</v>
      </c>
      <c r="F52" s="282"/>
    </row>
    <row r="53" spans="1:6" ht="12.75">
      <c r="A53" s="291" t="s">
        <v>74</v>
      </c>
      <c r="B53" s="282" t="s">
        <v>291</v>
      </c>
      <c r="C53" s="282" t="s">
        <v>292</v>
      </c>
      <c r="D53" s="282"/>
      <c r="E53" s="282" t="s">
        <v>115</v>
      </c>
      <c r="F53" s="282"/>
    </row>
    <row r="54" spans="1:6" ht="12.75">
      <c r="A54" s="291" t="s">
        <v>74</v>
      </c>
      <c r="B54" s="282" t="s">
        <v>293</v>
      </c>
      <c r="C54" s="282" t="s">
        <v>294</v>
      </c>
      <c r="D54" s="282"/>
      <c r="E54" s="282" t="s">
        <v>116</v>
      </c>
      <c r="F54" s="282"/>
    </row>
    <row r="55" spans="1:6" ht="12.75">
      <c r="A55" s="291" t="s">
        <v>74</v>
      </c>
      <c r="B55" s="282" t="s">
        <v>295</v>
      </c>
      <c r="C55" s="282" t="s">
        <v>296</v>
      </c>
      <c r="D55" s="282"/>
      <c r="E55" s="282" t="s">
        <v>117</v>
      </c>
      <c r="F55" s="282"/>
    </row>
    <row r="56" spans="1:6" ht="12.75">
      <c r="A56" s="291" t="s">
        <v>74</v>
      </c>
      <c r="B56" s="282" t="s">
        <v>328</v>
      </c>
      <c r="C56" s="282" t="s">
        <v>329</v>
      </c>
      <c r="D56" s="282"/>
      <c r="E56" s="282" t="s">
        <v>330</v>
      </c>
      <c r="F56" s="282"/>
    </row>
    <row r="57" spans="1:28" ht="12.75">
      <c r="A57" s="291" t="s">
        <v>74</v>
      </c>
      <c r="B57" s="282" t="s">
        <v>331</v>
      </c>
      <c r="C57" s="282" t="s">
        <v>332</v>
      </c>
      <c r="D57" s="282"/>
      <c r="E57" s="282" t="s">
        <v>333</v>
      </c>
      <c r="F57" s="282"/>
      <c r="S57" s="584" t="s">
        <v>373</v>
      </c>
      <c r="T57" s="585"/>
      <c r="U57" s="584" t="s">
        <v>374</v>
      </c>
      <c r="V57" s="585"/>
      <c r="W57" s="584" t="s">
        <v>375</v>
      </c>
      <c r="X57" s="585"/>
      <c r="Y57" s="584" t="s">
        <v>376</v>
      </c>
      <c r="Z57" s="585"/>
      <c r="AA57" s="584" t="s">
        <v>377</v>
      </c>
      <c r="AB57" s="585"/>
    </row>
    <row r="58" spans="1:28" ht="12.75">
      <c r="A58" s="291" t="s">
        <v>74</v>
      </c>
      <c r="B58" s="282" t="s">
        <v>324</v>
      </c>
      <c r="C58" s="282" t="s">
        <v>325</v>
      </c>
      <c r="D58" s="282" t="s">
        <v>109</v>
      </c>
      <c r="E58" s="282" t="s">
        <v>415</v>
      </c>
      <c r="F58" s="282"/>
      <c r="G58" s="282"/>
      <c r="H58" s="282" t="s">
        <v>3</v>
      </c>
      <c r="I58" s="282" t="s">
        <v>3</v>
      </c>
      <c r="J58" s="282" t="s">
        <v>3</v>
      </c>
      <c r="K58" s="282" t="s">
        <v>3</v>
      </c>
      <c r="L58" s="282" t="s">
        <v>3</v>
      </c>
      <c r="M58" s="282" t="s">
        <v>3</v>
      </c>
      <c r="N58" s="282" t="s">
        <v>3</v>
      </c>
      <c r="O58" s="282" t="s">
        <v>3</v>
      </c>
      <c r="P58" s="282" t="s">
        <v>3</v>
      </c>
      <c r="Q58" s="282" t="s">
        <v>3</v>
      </c>
      <c r="S58" s="281">
        <f>IF(H58="Telefon","Telefon",IF(I58="Telefon","Telefon",IF(J58="Telefon","Telefon",IF(K58="Telefon","Telefon",IF(L58="Telefon","Telefon","")))))</f>
      </c>
      <c r="T58" s="281">
        <f>IF(M58="Telefon","Telefon",IF(N58="Telefon","Telefon",IF(O58="Telefon","Telefon",IF(P58="Telefon","Telefon",IF(Q58="Telefon","Telefon","")))))</f>
      </c>
      <c r="U58" s="281">
        <f>IF(H58="Telefax","Telefax",IF(I58="Telefax","Telefax",IF(J58="Telefax","Telefax",IF(K58="Telefax","Telefax",IF(L58="Telefax","Telefax","")))))</f>
      </c>
      <c r="V58" s="281">
        <f>IF(M58="Telefax","Telefax",IF(N58="Telefax","Telefax",IF(O58="Telefax","Telefax",IF(P58="Telefax","Telefax",IF(Q58="Telefax","Telefax","")))))</f>
      </c>
      <c r="W58" s="281">
        <f>IF(H58="Internet E-Mail","Internet E-Mail",IF(I58="Internet E-Mail","Internet E-Mail",IF(J58="Internet E-Mail","Internet E-Mail",IF(K58="Internet E-Mail","Internet E-Mail",IF(L58="Internet E-Mail","Internet E-Mail","")))))</f>
      </c>
      <c r="X58" s="281">
        <f>IF(M58="Internet E-Mail","Internet E-Mail",IF(N58="Internet E-Mail","Internet E-Mail",IF(O58="Internet E-Mail","Internet E-Mail",IF(P58="Internet E-Mail","Internet E-Mail",IF(Q58="Internet E-Mail","Internet E-Mail","")))))</f>
      </c>
      <c r="Y58" s="281">
        <f>IF(H58="Internet URL","Internet URL",IF(I58="Internet URL","Internet URL",IF(J58="Internet URL","Internet URL",IF(K58="Internet URL","Internet URL",IF(L58="Internet URL","Internet URL","")))))</f>
      </c>
      <c r="Z58" s="281">
        <f>IF(M58="Internet URL","Internet URL",IF(N58="Internet URL","Internet URL",IF(O58="Internet URL","Internet URL",IF(P58="Internet URL","Internet URL",IF(Q58="Internet URL","Internet URL","")))))</f>
      </c>
      <c r="AA58" s="281">
        <f>IF(H58="Mobiltelefon","Mobiltelefon",IF(I58="Mobiltelefon","Mobiltelefon",IF(J58="Mobiltelefon","Mobiltelefon",IF(K58="Mobiltelefon","Mobiltelefon",IF(L58="Mobiltelefon","Mobiltelefon","")))))</f>
      </c>
      <c r="AB58" s="281">
        <f>IF(M58="Mobiltelefon","Mobiltelefon",IF(N58="Mobiltelefon","Mobiltelefon",IF(O58="Mobiltelefon","Mobiltelefon",IF(P58="Mobiltelefon","Mobiltelefon",IF(Q58="Mobiltelefon","Mobiltelefon","")))))</f>
      </c>
    </row>
    <row r="59" spans="1:28" ht="12.75">
      <c r="A59" s="291" t="s">
        <v>74</v>
      </c>
      <c r="B59" s="282" t="s">
        <v>326</v>
      </c>
      <c r="C59" s="282" t="s">
        <v>327</v>
      </c>
      <c r="D59" s="282" t="s">
        <v>109</v>
      </c>
      <c r="E59" s="282" t="s">
        <v>416</v>
      </c>
      <c r="F59" s="282"/>
      <c r="G59" s="282"/>
      <c r="H59" s="282" t="s">
        <v>3</v>
      </c>
      <c r="I59" s="282" t="s">
        <v>3</v>
      </c>
      <c r="J59" s="282" t="s">
        <v>3</v>
      </c>
      <c r="K59" s="282" t="s">
        <v>3</v>
      </c>
      <c r="L59" s="282" t="s">
        <v>3</v>
      </c>
      <c r="M59" s="282" t="s">
        <v>3</v>
      </c>
      <c r="N59" s="282" t="s">
        <v>3</v>
      </c>
      <c r="O59" s="282" t="s">
        <v>3</v>
      </c>
      <c r="P59" s="282" t="s">
        <v>3</v>
      </c>
      <c r="Q59" s="282" t="s">
        <v>3</v>
      </c>
      <c r="S59" s="281">
        <f>IF(H58="Telefon",H59,IF(I58="Telefon",I59,IF(J58="Telefon",J59,IF(K58="Telefon",K59,IF(L58="Telefon",L59,"")))))</f>
      </c>
      <c r="T59" s="281">
        <f>IF(M58="Telefon",M59,IF(N58="Telefon",N59,IF(O58="Telefon",O59,IF(P58="Telefon",P59,IF(Q58="Telefon",Q59,"")))))</f>
      </c>
      <c r="U59" s="281">
        <f>IF(H58="Telefax",H59,IF(I58="Telefax",I59,IF(J58="Telefax",J59,IF(K58="Telefax",K59,IF(L58="Telefax",L59,"")))))</f>
      </c>
      <c r="V59" s="281">
        <f>IF(M58="Telefax",M59,IF(N58="Telefax",N59,IF(O58="Telefax",O59,IF(P58="Telefax",P59,IF(Q58="Telefax",Q59,"")))))</f>
      </c>
      <c r="W59" s="281">
        <f>IF(H58="Internet E-Mail",H59,IF(I58="Internet E-Mail",I59,IF(J58="Internet E-Mail",J59,IF(K58="Internet E-Mail",K59,IF(L58="Internet E-Mail",L59,"")))))</f>
      </c>
      <c r="X59" s="281">
        <f>IF(M58="Internet E-Mail",M59,IF(N58="Internet E-Mail",N59,IF(O58="Internet E-Mail",O59,IF(P58="Internet E-Mail",P59,IF(Q58="Internet E-Mail",Q59,"")))))</f>
      </c>
      <c r="Y59" s="281">
        <f>IF(H58="Internet URL",H59,IF(I58="Internet URL",I59,IF(J58="Internet URL",J59,IF(K58="Internet URL",K59,IF(L58="Internet URL",L59,"")))))</f>
      </c>
      <c r="Z59" s="281">
        <f>IF(M58="Internet URL",M59,IF(N58="Internet URL",N59,IF(O58="Internet URL",O59,IF(P58="Internet URL",P59,IF(Q58="Internet URL",Q59,"")))))</f>
      </c>
      <c r="AA59" s="281">
        <f>IF(H58="Mobiltelefon",H59,IF(I58="Mobiltelefon",I59,IF(J58="Mobiltelefon",J59,IF(K58="Mobiltelefon",K59,IF(L58="Mobiltelefon",L59,"")))))</f>
      </c>
      <c r="AB59" s="281">
        <f>IF(M58="Mobiltelefon",M59,IF(N58="Mobiltelefon",N59,IF(O58="Mobiltelefon",O59,IF(P58="Mobiltelefon",P59,IF(Q58="Mobiltelefon",Q59,"")))))</f>
      </c>
    </row>
    <row r="60" spans="1:8" ht="12.75">
      <c r="A60" s="291" t="s">
        <v>74</v>
      </c>
      <c r="B60" s="282" t="s">
        <v>310</v>
      </c>
      <c r="C60" s="282" t="s">
        <v>311</v>
      </c>
      <c r="D60" s="282"/>
      <c r="E60" s="282" t="s">
        <v>312</v>
      </c>
      <c r="F60" s="282"/>
      <c r="G60" s="288" t="s">
        <v>313</v>
      </c>
      <c r="H60" s="288" t="s">
        <v>314</v>
      </c>
    </row>
    <row r="61" spans="1:6" ht="12.75">
      <c r="A61" s="291" t="s">
        <v>74</v>
      </c>
      <c r="B61" s="282" t="s">
        <v>340</v>
      </c>
      <c r="C61" s="282" t="s">
        <v>341</v>
      </c>
      <c r="D61" s="282"/>
      <c r="E61" s="282" t="s">
        <v>342</v>
      </c>
      <c r="F61" s="282"/>
    </row>
    <row r="62" spans="1:6" ht="12.75">
      <c r="A62" s="291" t="s">
        <v>74</v>
      </c>
      <c r="B62" s="282" t="s">
        <v>343</v>
      </c>
      <c r="C62" s="282" t="s">
        <v>344</v>
      </c>
      <c r="D62" s="282"/>
      <c r="E62" s="282" t="s">
        <v>345</v>
      </c>
      <c r="F62" s="282"/>
    </row>
    <row r="63" spans="1:6" ht="12.75">
      <c r="A63" s="291" t="s">
        <v>74</v>
      </c>
      <c r="B63" s="282" t="s">
        <v>346</v>
      </c>
      <c r="C63" s="282" t="s">
        <v>347</v>
      </c>
      <c r="D63" s="282"/>
      <c r="E63" s="282" t="s">
        <v>348</v>
      </c>
      <c r="F63" s="282"/>
    </row>
    <row r="64" spans="1:6" ht="12.75">
      <c r="A64" s="291" t="s">
        <v>74</v>
      </c>
      <c r="B64" s="282" t="s">
        <v>349</v>
      </c>
      <c r="C64" s="282" t="s">
        <v>350</v>
      </c>
      <c r="D64" s="282"/>
      <c r="E64" s="282" t="s">
        <v>351</v>
      </c>
      <c r="F64" s="282"/>
    </row>
    <row r="65" spans="1:6" ht="12.75">
      <c r="A65" s="291" t="s">
        <v>74</v>
      </c>
      <c r="B65" s="282" t="s">
        <v>352</v>
      </c>
      <c r="C65" s="282" t="s">
        <v>353</v>
      </c>
      <c r="D65" s="282"/>
      <c r="E65" s="282" t="s">
        <v>354</v>
      </c>
      <c r="F65" s="282"/>
    </row>
    <row r="66" spans="1:6" ht="12.75">
      <c r="A66" s="291" t="s">
        <v>74</v>
      </c>
      <c r="B66" s="282" t="s">
        <v>355</v>
      </c>
      <c r="C66" s="282" t="s">
        <v>356</v>
      </c>
      <c r="D66" s="282"/>
      <c r="E66" s="282" t="s">
        <v>357</v>
      </c>
      <c r="F66" s="282"/>
    </row>
    <row r="67" spans="1:6" ht="12.75">
      <c r="A67" s="291" t="s">
        <v>74</v>
      </c>
      <c r="B67" s="282" t="s">
        <v>358</v>
      </c>
      <c r="C67" s="282" t="s">
        <v>359</v>
      </c>
      <c r="D67" s="282"/>
      <c r="E67" s="282" t="s">
        <v>360</v>
      </c>
      <c r="F67" s="282"/>
    </row>
    <row r="68" spans="1:6" ht="12.75">
      <c r="A68" s="291" t="s">
        <v>74</v>
      </c>
      <c r="B68" s="282" t="s">
        <v>361</v>
      </c>
      <c r="C68" s="282" t="s">
        <v>362</v>
      </c>
      <c r="D68" s="282"/>
      <c r="E68" s="282" t="s">
        <v>363</v>
      </c>
      <c r="F68" s="282"/>
    </row>
    <row r="69" spans="1:28" ht="12.75">
      <c r="A69" s="291" t="s">
        <v>74</v>
      </c>
      <c r="B69" s="282" t="s">
        <v>364</v>
      </c>
      <c r="C69" s="282" t="s">
        <v>365</v>
      </c>
      <c r="D69" s="282"/>
      <c r="E69" s="282" t="s">
        <v>366</v>
      </c>
      <c r="F69" s="282"/>
      <c r="S69" s="584" t="s">
        <v>373</v>
      </c>
      <c r="T69" s="585"/>
      <c r="U69" s="584" t="s">
        <v>374</v>
      </c>
      <c r="V69" s="585"/>
      <c r="W69" s="584" t="s">
        <v>375</v>
      </c>
      <c r="X69" s="585"/>
      <c r="Y69" s="584" t="s">
        <v>376</v>
      </c>
      <c r="Z69" s="585"/>
      <c r="AA69" s="584" t="s">
        <v>377</v>
      </c>
      <c r="AB69" s="585"/>
    </row>
    <row r="70" spans="1:28" ht="12.75">
      <c r="A70" s="291" t="s">
        <v>74</v>
      </c>
      <c r="B70" s="282" t="s">
        <v>367</v>
      </c>
      <c r="C70" s="282" t="s">
        <v>368</v>
      </c>
      <c r="D70" s="282" t="s">
        <v>109</v>
      </c>
      <c r="E70" s="282" t="s">
        <v>371</v>
      </c>
      <c r="F70" s="282"/>
      <c r="G70" s="282"/>
      <c r="H70" s="282" t="s">
        <v>3</v>
      </c>
      <c r="I70" s="282" t="s">
        <v>3</v>
      </c>
      <c r="J70" s="282" t="s">
        <v>3</v>
      </c>
      <c r="K70" s="282" t="s">
        <v>3</v>
      </c>
      <c r="L70" s="282" t="s">
        <v>3</v>
      </c>
      <c r="M70" s="282" t="s">
        <v>3</v>
      </c>
      <c r="N70" s="282" t="s">
        <v>3</v>
      </c>
      <c r="O70" s="282" t="s">
        <v>3</v>
      </c>
      <c r="P70" s="282" t="s">
        <v>3</v>
      </c>
      <c r="Q70" s="282" t="s">
        <v>3</v>
      </c>
      <c r="S70" s="281">
        <f>IF(H70="Telefon","Telefon",IF(I70="Telefon","Telefon",IF(J70="Telefon","Telefon",IF(K70="Telefon","Telefon",IF(L70="Telefon","Telefon","")))))</f>
      </c>
      <c r="T70" s="281">
        <f>IF(M70="Telefon","Telefon",IF(N70="Telefon","Telefon",IF(O70="Telefon","Telefon",IF(P70="Telefon","Telefon",IF(Q70="Telefon","Telefon","")))))</f>
      </c>
      <c r="U70" s="281">
        <f>IF(H70="Telefax","Telefax",IF(I70="Telefax","Telefax",IF(J70="Telefax","Telefax",IF(K70="Telefax","Telefax",IF(L70="Telefax","Telefax","")))))</f>
      </c>
      <c r="V70" s="281">
        <f>IF(M70="Telefax","Telefax",IF(N70="Telefax","Telefax",IF(O70="Telefax","Telefax",IF(P70="Telefax","Telefax",IF(Q70="Telefax","Telefax","")))))</f>
      </c>
      <c r="W70" s="281">
        <f>IF(H70="Internet E-Mail","Internet E-Mail",IF(I70="Internet E-Mail","Internet E-Mail",IF(J70="Internet E-Mail","Internet E-Mail",IF(K70="Internet E-Mail","Internet E-Mail",IF(L70="Internet E-Mail","Internet E-Mail","")))))</f>
      </c>
      <c r="X70" s="281">
        <f>IF(M70="Internet E-Mail","Internet E-Mail",IF(N70="Internet E-Mail","Internet E-Mail",IF(O70="Internet E-Mail","Internet E-Mail",IF(P70="Internet E-Mail","Internet E-Mail",IF(Q70="Internet E-Mail","Internet E-Mail","")))))</f>
      </c>
      <c r="Y70" s="281">
        <f>IF(H70="Internet URL","Internet URL",IF(I70="Internet URL","Internet URL",IF(J70="Internet URL","Internet URL",IF(K70="Internet URL","Internet URL",IF(L70="Internet URL","Internet URL","")))))</f>
      </c>
      <c r="Z70" s="281">
        <f>IF(M70="Internet URL","Internet URL",IF(N70="Internet URL","Internet URL",IF(O70="Internet URL","Internet URL",IF(P70="Internet URL","Internet URL",IF(Q70="Internet URL","Internet URL","")))))</f>
      </c>
      <c r="AA70" s="281">
        <f>IF(H70="Mobiltelefon","Mobiltelefon",IF(I70="Mobiltelefon","Mobiltelefon",IF(J70="Mobiltelefon","Mobiltelefon",IF(K70="Mobiltelefon","Mobiltelefon",IF(L70="Mobiltelefon","Mobiltelefon","")))))</f>
      </c>
      <c r="AB70" s="281">
        <f>IF(M70="Mobiltelefon","Mobiltelefon",IF(N70="Mobiltelefon","Mobiltelefon",IF(O70="Mobiltelefon","Mobiltelefon",IF(P70="Mobiltelefon","Mobiltelefon",IF(Q70="Mobiltelefon","Mobiltelefon","")))))</f>
      </c>
    </row>
    <row r="71" spans="1:28" ht="12.75">
      <c r="A71" s="291" t="s">
        <v>74</v>
      </c>
      <c r="B71" s="282" t="s">
        <v>369</v>
      </c>
      <c r="C71" s="282" t="s">
        <v>370</v>
      </c>
      <c r="D71" s="282" t="s">
        <v>109</v>
      </c>
      <c r="E71" s="282" t="s">
        <v>372</v>
      </c>
      <c r="F71" s="282"/>
      <c r="G71" s="282"/>
      <c r="H71" s="282" t="s">
        <v>3</v>
      </c>
      <c r="I71" s="282" t="s">
        <v>3</v>
      </c>
      <c r="J71" s="282" t="s">
        <v>3</v>
      </c>
      <c r="K71" s="282" t="s">
        <v>3</v>
      </c>
      <c r="L71" s="282" t="s">
        <v>3</v>
      </c>
      <c r="M71" s="282" t="s">
        <v>3</v>
      </c>
      <c r="N71" s="282" t="s">
        <v>3</v>
      </c>
      <c r="O71" s="282" t="s">
        <v>3</v>
      </c>
      <c r="P71" s="282" t="s">
        <v>3</v>
      </c>
      <c r="Q71" s="282" t="s">
        <v>3</v>
      </c>
      <c r="S71" s="281">
        <f>IF(H70="Telefon",H71,IF(I70="Telefon",I71,IF(J70="Telefon",J71,IF(K70="Telefon",K71,IF(L70="Telefon",L71,"")))))</f>
      </c>
      <c r="T71" s="281">
        <f>IF(M70="Telefon",M71,IF(N70="Telefon",N71,IF(O70="Telefon",O71,IF(P70="Telefon",P71,IF(Q70="Telefon",Q71,"")))))</f>
      </c>
      <c r="U71" s="281">
        <f>IF(H70="Telefax",H71,IF(I70="Telefax",I71,IF(J70="Telefax",J71,IF(K70="Telefax",K71,IF(L70="Telefax",L71,"")))))</f>
      </c>
      <c r="V71" s="281">
        <f>IF(M70="Telefax",M71,IF(N70="Telefax",N71,IF(O70="Telefax",O71,IF(P70="Telefax",P71,IF(Q70="Telefax",Q71,"")))))</f>
      </c>
      <c r="W71" s="281">
        <f>IF(H70="Internet E-Mail",H71,IF(I70="Internet E-Mail",I71,IF(J70="Internet E-Mail",J71,IF(K70="Internet E-Mail",K71,IF(L70="Internet E-Mail",L71,"")))))</f>
      </c>
      <c r="X71" s="281">
        <f>IF(M70="Internet E-Mail",M71,IF(N70="Internet E-Mail",N71,IF(O70="Internet E-Mail",O71,IF(P70="Internet E-Mail",P71,IF(Q70="Internet E-Mail",Q71,"")))))</f>
      </c>
      <c r="Y71" s="281">
        <f>IF(H70="Internet URL",H71,IF(I70="Internet URL",I71,IF(J70="Internet URL",J71,IF(K70="Internet URL",K71,IF(L70="Internet URL",L71,"")))))</f>
      </c>
      <c r="Z71" s="281">
        <f>IF(M70="Internet URL",M71,IF(N70="Internet URL",N71,IF(O70="Internet URL",O71,IF(P70="Internet URL",P71,IF(Q70="Internet URL",Q71,"")))))</f>
      </c>
      <c r="AA71" s="281">
        <f>IF(H70="Mobiltelefon",H71,IF(I70="Mobiltelefon",I71,IF(J70="Mobiltelefon",J71,IF(K70="Mobiltelefon",K71,IF(L70="Mobiltelefon",L71,"")))))</f>
      </c>
      <c r="AB71" s="281">
        <f>IF(M70="Mobiltelefon",M71,IF(N70="Mobiltelefon",N71,IF(O70="Mobiltelefon",O71,IF(P70="Mobiltelefon",P71,IF(Q70="Mobiltelefon",Q71,"")))))</f>
      </c>
    </row>
    <row r="72" spans="1:28" ht="12.75">
      <c r="A72" s="291" t="s">
        <v>74</v>
      </c>
      <c r="B72" s="294" t="s">
        <v>471</v>
      </c>
      <c r="C72" s="282" t="s">
        <v>471</v>
      </c>
      <c r="D72" s="282"/>
      <c r="E72" s="282" t="s">
        <v>473</v>
      </c>
      <c r="F72" s="282"/>
      <c r="S72" s="293"/>
      <c r="T72" s="293"/>
      <c r="U72" s="293"/>
      <c r="V72" s="293"/>
      <c r="W72" s="293"/>
      <c r="X72" s="293"/>
      <c r="Y72" s="293"/>
      <c r="Z72" s="293"/>
      <c r="AA72" s="293"/>
      <c r="AB72" s="293"/>
    </row>
    <row r="73" spans="1:28" ht="12.75">
      <c r="A73" s="291" t="s">
        <v>74</v>
      </c>
      <c r="B73" s="294" t="s">
        <v>472</v>
      </c>
      <c r="C73" s="282" t="s">
        <v>472</v>
      </c>
      <c r="D73" s="282"/>
      <c r="E73" s="282" t="s">
        <v>474</v>
      </c>
      <c r="F73" s="282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</row>
    <row r="74" spans="1:6" ht="12.75">
      <c r="A74" s="291" t="s">
        <v>119</v>
      </c>
      <c r="B74" s="282"/>
      <c r="C74" s="282"/>
      <c r="D74" s="282"/>
      <c r="E74" s="282" t="s">
        <v>120</v>
      </c>
      <c r="F74" s="281">
        <f>IF(FA_Name="","",FA_Name)</f>
      </c>
    </row>
    <row r="75" spans="1:6" ht="12.75">
      <c r="A75" s="291" t="s">
        <v>119</v>
      </c>
      <c r="B75" s="282"/>
      <c r="C75" s="282"/>
      <c r="D75" s="282"/>
      <c r="E75" s="282" t="s">
        <v>121</v>
      </c>
      <c r="F75" s="281">
        <f>IF(FA_Steuer_Nr.="","",FA_Steuer_Nr.)</f>
      </c>
    </row>
    <row r="76" spans="1:6" ht="12.75">
      <c r="A76" s="291" t="s">
        <v>119</v>
      </c>
      <c r="B76" s="282"/>
      <c r="C76" s="282"/>
      <c r="D76" s="282"/>
      <c r="E76" s="282" t="s">
        <v>122</v>
      </c>
      <c r="F76" s="281">
        <f>IF(Titel="","",Titel&amp;" ")&amp;IF(Vorname="","",Vorname&amp;" ")&amp;IF(Name="","",Name)</f>
      </c>
    </row>
    <row r="77" spans="1:6" ht="12.75">
      <c r="A77" s="291" t="s">
        <v>119</v>
      </c>
      <c r="B77" s="282"/>
      <c r="C77" s="282"/>
      <c r="D77" s="282"/>
      <c r="E77" s="282" t="s">
        <v>322</v>
      </c>
      <c r="F77" s="281">
        <f>""</f>
      </c>
    </row>
    <row r="78" spans="1:6" ht="12.75">
      <c r="A78" s="291" t="s">
        <v>119</v>
      </c>
      <c r="B78" s="282"/>
      <c r="C78" s="282"/>
      <c r="D78" s="282"/>
      <c r="E78" s="282" t="s">
        <v>123</v>
      </c>
      <c r="F78" s="281">
        <f>IF(Straße="","",Straße)</f>
      </c>
    </row>
    <row r="79" spans="1:6" ht="12.75">
      <c r="A79" s="291" t="s">
        <v>119</v>
      </c>
      <c r="B79" s="282"/>
      <c r="C79" s="282"/>
      <c r="D79" s="282"/>
      <c r="E79" s="282" t="s">
        <v>124</v>
      </c>
      <c r="F79" s="281">
        <f>IF(Postleitzahl_für_Postfach="","",Postleitzahl_für_Postfach)</f>
      </c>
    </row>
    <row r="80" spans="1:6" ht="12.75">
      <c r="A80" s="291" t="s">
        <v>119</v>
      </c>
      <c r="B80" s="282"/>
      <c r="C80" s="282"/>
      <c r="D80" s="282"/>
      <c r="E80" s="282" t="s">
        <v>125</v>
      </c>
      <c r="F80" s="281">
        <f>IF(Postfach="","",Postfach)</f>
      </c>
    </row>
    <row r="81" spans="1:6" ht="12.75">
      <c r="A81" s="291" t="s">
        <v>119</v>
      </c>
      <c r="B81" s="282"/>
      <c r="C81" s="282"/>
      <c r="D81" s="282"/>
      <c r="E81" s="282" t="s">
        <v>126</v>
      </c>
      <c r="F81" s="281">
        <f>IF(Postleitzahl_Inland_Neu="","",Postleitzahl_Inland_Neu)</f>
      </c>
    </row>
    <row r="82" spans="1:6" ht="12.75">
      <c r="A82" s="291" t="s">
        <v>119</v>
      </c>
      <c r="B82" s="282"/>
      <c r="C82" s="282"/>
      <c r="D82" s="282"/>
      <c r="E82" s="282" t="s">
        <v>127</v>
      </c>
      <c r="F82" s="281">
        <f>IF(Ort="","",Ort)</f>
      </c>
    </row>
    <row r="83" spans="1:6" ht="12.75">
      <c r="A83" s="291" t="s">
        <v>119</v>
      </c>
      <c r="B83" s="282"/>
      <c r="C83" s="282"/>
      <c r="D83" s="282"/>
      <c r="E83" s="282" t="s">
        <v>128</v>
      </c>
      <c r="F83" s="281">
        <f>IF(Sitz_Gesch.leit._Ort="","",Sitz_Gesch.leit._Ort)</f>
      </c>
    </row>
    <row r="84" spans="1:6" ht="12.75">
      <c r="A84" s="291" t="s">
        <v>119</v>
      </c>
      <c r="B84" s="282"/>
      <c r="C84" s="282"/>
      <c r="D84" s="282"/>
      <c r="E84" s="282" t="s">
        <v>129</v>
      </c>
      <c r="F84" s="281">
        <f>IF(Telefon_dienstlich="",IF(S17&lt;&gt;"",S17,T17),Telefon_dienstlich)</f>
      </c>
    </row>
    <row r="85" spans="1:6" ht="12.75">
      <c r="A85" s="291" t="s">
        <v>119</v>
      </c>
      <c r="B85" s="282"/>
      <c r="C85" s="282"/>
      <c r="D85" s="282"/>
      <c r="E85" s="282" t="s">
        <v>305</v>
      </c>
      <c r="F85" s="281">
        <f>IF(EMAIL="",IF(W17&lt;&gt;"",W17,X17),EMAIL)</f>
      </c>
    </row>
    <row r="86" spans="1:6" ht="12.75">
      <c r="A86" s="291" t="s">
        <v>119</v>
      </c>
      <c r="B86" s="282"/>
      <c r="C86" s="282"/>
      <c r="D86" s="282"/>
      <c r="E86" s="282" t="s">
        <v>308</v>
      </c>
      <c r="F86" s="281">
        <f>IF(Fax="",IF(U17&lt;&gt;"",U17,V17),Fax)</f>
      </c>
    </row>
    <row r="87" spans="1:6" ht="12.75">
      <c r="A87" s="291" t="s">
        <v>119</v>
      </c>
      <c r="B87" s="282"/>
      <c r="C87" s="282"/>
      <c r="D87" s="282"/>
      <c r="E87" s="282" t="s">
        <v>309</v>
      </c>
      <c r="F87" s="281">
        <f>IF(AA17&lt;&gt;"",AA17,AB17)</f>
      </c>
    </row>
    <row r="88" spans="1:6" ht="12.75">
      <c r="A88" s="291" t="s">
        <v>119</v>
      </c>
      <c r="B88" s="282"/>
      <c r="C88" s="282"/>
      <c r="D88" s="282"/>
      <c r="E88" s="282" t="s">
        <v>321</v>
      </c>
      <c r="F88" s="281">
        <f>IF(Y17&lt;&gt;"",Y17,Z17)</f>
      </c>
    </row>
    <row r="89" spans="1:6" ht="12.75">
      <c r="A89" s="291" t="s">
        <v>119</v>
      </c>
      <c r="B89" s="282"/>
      <c r="C89" s="282"/>
      <c r="D89" s="282"/>
      <c r="E89" s="282" t="s">
        <v>130</v>
      </c>
      <c r="F89" s="281">
        <f>IF(Ort_des_Firmensitzes="","",Ort_des_Firmensitzes)</f>
      </c>
    </row>
    <row r="90" spans="1:6" ht="12.75">
      <c r="A90" s="291" t="s">
        <v>119</v>
      </c>
      <c r="B90" s="282"/>
      <c r="C90" s="282"/>
      <c r="D90" s="282"/>
      <c r="E90" s="282" t="s">
        <v>315</v>
      </c>
      <c r="F90" s="281">
        <f>IF(AND(Fa_Betr.st_Straße_002="",Fa_Betr.st_Postleitzahl_Neu_002="",Fa_Betr.st_Ort_002=""),"",IF(Fa_Betr.st_Postleitzahl_Neu_002&amp;Fa_Betr.st_Ort_002="",Fa_Betr.st_Straße_002,Fa_Betr.st_Straße_002&amp;", "&amp;Fa_Betr.st_Postleitzahl_Neu_002&amp;" "&amp;Fa_Betr.st_Ort_002))</f>
      </c>
    </row>
    <row r="91" spans="1:6" ht="12.75">
      <c r="A91" s="291" t="s">
        <v>119</v>
      </c>
      <c r="B91" s="282"/>
      <c r="C91" s="282"/>
      <c r="D91" s="282"/>
      <c r="E91" s="282" t="s">
        <v>131</v>
      </c>
      <c r="F91" s="281" t="e">
        <f>get_leer(IF(H20&amp;H21="",H19,H19&amp;", "&amp;H20&amp;" "&amp;H21))</f>
        <v>#NAME?</v>
      </c>
    </row>
    <row r="92" spans="1:6" ht="12.75">
      <c r="A92" s="291" t="s">
        <v>119</v>
      </c>
      <c r="B92" s="282"/>
      <c r="C92" s="282"/>
      <c r="D92" s="282"/>
      <c r="E92" s="282" t="s">
        <v>132</v>
      </c>
      <c r="F92" s="281" t="e">
        <f>get_leer(IF(I20&amp;I21="",I19,I19&amp;", "&amp;I20&amp;" "&amp;I21))</f>
        <v>#NAME?</v>
      </c>
    </row>
    <row r="93" spans="1:6" ht="12.75">
      <c r="A93" s="291" t="s">
        <v>119</v>
      </c>
      <c r="B93" s="282"/>
      <c r="C93" s="282"/>
      <c r="D93" s="282"/>
      <c r="E93" s="282" t="s">
        <v>133</v>
      </c>
      <c r="F93" s="281" t="e">
        <f>get_leer(IF(J20&amp;J21="",J19,J19&amp;", "&amp;J20&amp;" "&amp;J21))</f>
        <v>#NAME?</v>
      </c>
    </row>
    <row r="94" spans="1:6" ht="12.75">
      <c r="A94" s="291" t="s">
        <v>119</v>
      </c>
      <c r="B94" s="282"/>
      <c r="C94" s="282"/>
      <c r="D94" s="282"/>
      <c r="E94" s="282" t="s">
        <v>134</v>
      </c>
      <c r="F94" s="281" t="e">
        <f>get_leer(IF(K20&amp;K21="",K19,K19&amp;", "&amp;K20&amp;" "&amp;K21))</f>
        <v>#NAME?</v>
      </c>
    </row>
    <row r="95" spans="1:6" ht="12.75">
      <c r="A95" s="291" t="s">
        <v>119</v>
      </c>
      <c r="B95" s="282"/>
      <c r="C95" s="282"/>
      <c r="D95" s="282"/>
      <c r="E95" s="282" t="s">
        <v>135</v>
      </c>
      <c r="F95" s="281" t="e">
        <f>get_leer(IF(L20&amp;L21="",L19,L19&amp;", "&amp;L20&amp;" "&amp;L21))</f>
        <v>#NAME?</v>
      </c>
    </row>
    <row r="96" spans="1:6" ht="12.75">
      <c r="A96" s="291" t="s">
        <v>119</v>
      </c>
      <c r="B96" s="282"/>
      <c r="C96" s="282"/>
      <c r="D96" s="282"/>
      <c r="E96" s="282" t="s">
        <v>136</v>
      </c>
      <c r="F96" s="281" t="e">
        <f>get_leer(IF(H20&amp;H21="",H19,H19&amp;", "&amp;H20&amp;" "&amp;H21))</f>
        <v>#NAME?</v>
      </c>
    </row>
    <row r="97" spans="1:6" ht="12.75">
      <c r="A97" s="291" t="s">
        <v>119</v>
      </c>
      <c r="B97" s="282"/>
      <c r="C97" s="282"/>
      <c r="D97" s="282"/>
      <c r="E97" s="282" t="s">
        <v>317</v>
      </c>
      <c r="F97" s="281" t="e">
        <f>get_leer(IF(I20&amp;I21="",I19,I19&amp;", "&amp;I20&amp;" "&amp;I21))</f>
        <v>#NAME?</v>
      </c>
    </row>
    <row r="98" spans="1:6" ht="12.75">
      <c r="A98" s="291" t="s">
        <v>119</v>
      </c>
      <c r="B98" s="282"/>
      <c r="C98" s="282"/>
      <c r="D98" s="282"/>
      <c r="E98" s="282" t="s">
        <v>318</v>
      </c>
      <c r="F98" s="281" t="e">
        <f>get_leer(IF(J20&amp;J21="",J19,J19&amp;", "&amp;J20&amp;" "&amp;J21))</f>
        <v>#NAME?</v>
      </c>
    </row>
    <row r="99" spans="1:6" ht="12.75">
      <c r="A99" s="291" t="s">
        <v>119</v>
      </c>
      <c r="B99" s="282"/>
      <c r="C99" s="282"/>
      <c r="D99" s="282"/>
      <c r="E99" s="282" t="s">
        <v>319</v>
      </c>
      <c r="F99" s="281" t="e">
        <f>get_leer(IF(K20&amp;K21="",K19,K19&amp;", "&amp;K20&amp;" "&amp;K21))</f>
        <v>#NAME?</v>
      </c>
    </row>
    <row r="100" spans="1:6" ht="12.75">
      <c r="A100" s="291" t="s">
        <v>119</v>
      </c>
      <c r="B100" s="282"/>
      <c r="C100" s="282"/>
      <c r="D100" s="282"/>
      <c r="E100" s="282" t="s">
        <v>320</v>
      </c>
      <c r="F100" s="281" t="e">
        <f>get_leer(IF(L20&amp;L21="",L19,L19&amp;", "&amp;L20&amp;" "&amp;L21))</f>
        <v>#NAME?</v>
      </c>
    </row>
    <row r="101" spans="1:6" ht="12.75">
      <c r="A101" s="291" t="s">
        <v>119</v>
      </c>
      <c r="B101" s="282"/>
      <c r="C101" s="282"/>
      <c r="D101" s="282"/>
      <c r="E101" s="282" t="s">
        <v>137</v>
      </c>
      <c r="F101" s="281">
        <f>IF(Banken_Konto_Nr._001="","",Banken_Konto_Nr._001)</f>
      </c>
    </row>
    <row r="102" spans="1:6" ht="12.75">
      <c r="A102" s="291" t="s">
        <v>119</v>
      </c>
      <c r="B102" s="282"/>
      <c r="C102" s="282"/>
      <c r="D102" s="282"/>
      <c r="E102" s="282" t="s">
        <v>138</v>
      </c>
      <c r="F102" s="281">
        <f>IF(Banken_Bankleitzahl_001="","",Banken_Bankleitzahl_001)</f>
      </c>
    </row>
    <row r="103" spans="1:6" ht="12.75">
      <c r="A103" s="291" t="s">
        <v>119</v>
      </c>
      <c r="B103" s="282"/>
      <c r="C103" s="282"/>
      <c r="D103" s="282"/>
      <c r="E103" s="282" t="s">
        <v>139</v>
      </c>
      <c r="F103" s="296">
        <f>IF(Banken_Ort_001="",IF(Banken_Name_001="","",Banken_Name_001),Banken_Name_001&amp;", "&amp;Banken_Ort_001)</f>
      </c>
    </row>
    <row r="104" spans="1:6" ht="12.75">
      <c r="A104" s="291" t="s">
        <v>119</v>
      </c>
      <c r="B104" s="282"/>
      <c r="C104" s="282"/>
      <c r="D104" s="282"/>
      <c r="E104" s="282" t="s">
        <v>140</v>
      </c>
      <c r="F104" s="281">
        <f>IF(Banken_abw.Kontoinhaber_001="","",Banken_abw.Kontoinhaber_001)</f>
      </c>
    </row>
    <row r="105" spans="1:6" ht="12.75">
      <c r="A105" s="291" t="s">
        <v>119</v>
      </c>
      <c r="B105" s="282"/>
      <c r="C105" s="282"/>
      <c r="D105" s="282"/>
      <c r="E105" s="282" t="s">
        <v>141</v>
      </c>
      <c r="F105" s="281">
        <f>IF(Geschäftsgründung__TTMMJJ_="","",datumkonvert(Geschäftsgründung__TTMMJJ_))</f>
      </c>
    </row>
    <row r="106" spans="1:6" ht="12.75">
      <c r="A106" s="291" t="s">
        <v>119</v>
      </c>
      <c r="B106" s="282"/>
      <c r="C106" s="282"/>
      <c r="D106" s="282"/>
      <c r="E106" s="282" t="s">
        <v>142</v>
      </c>
      <c r="F106" s="281">
        <f>IF(eingetragen_am__TTMMJJ_="","",datumkonvert(eingetragen_am__TTMMJJ_))</f>
      </c>
    </row>
    <row r="107" spans="1:6" ht="12.75">
      <c r="A107" s="291" t="s">
        <v>119</v>
      </c>
      <c r="B107" s="282"/>
      <c r="C107" s="282"/>
      <c r="D107" s="282"/>
      <c r="E107" s="282" t="s">
        <v>143</v>
      </c>
      <c r="F107" s="281">
        <f>IF(Register_Gericht="","",Register_Gericht)</f>
      </c>
    </row>
    <row r="108" spans="1:6" ht="12.75">
      <c r="A108" s="291" t="s">
        <v>119</v>
      </c>
      <c r="B108" s="282"/>
      <c r="C108" s="282"/>
      <c r="D108" s="282"/>
      <c r="E108" s="282" t="s">
        <v>144</v>
      </c>
      <c r="F108" s="281">
        <f>IF(Register_Nummer="","",Register_Nummer)</f>
      </c>
    </row>
    <row r="109" spans="1:6" ht="12.75">
      <c r="A109" s="291" t="s">
        <v>119</v>
      </c>
      <c r="B109" s="282"/>
      <c r="C109" s="282"/>
      <c r="D109" s="282"/>
      <c r="E109" s="282" t="s">
        <v>145</v>
      </c>
      <c r="F109" s="281">
        <f>IF(Abweich._Wirtschaftsjahr="","",MID(Abweich._Wirtschaftsjahr,1,2)&amp;"."&amp;MID(Abweich._Wirtschaftsjahr,3,2)&amp;".")</f>
      </c>
    </row>
    <row r="110" spans="1:6" ht="12.75">
      <c r="A110" s="291" t="s">
        <v>119</v>
      </c>
      <c r="B110" s="282"/>
      <c r="C110" s="282"/>
      <c r="D110" s="282"/>
      <c r="E110" s="282" t="s">
        <v>146</v>
      </c>
      <c r="F110" s="281">
        <f>IF(Abweich._Wirtschaftsjahr="","",MID(Abweich._Wirtschaftsjahr,5,2)&amp;"."&amp;MID(Abweich._Wirtschaftsjahr,7,2)&amp;".")</f>
      </c>
    </row>
    <row r="111" spans="1:6" ht="12.75">
      <c r="A111" s="291" t="s">
        <v>119</v>
      </c>
      <c r="B111" s="282"/>
      <c r="C111" s="282"/>
      <c r="D111" s="282"/>
      <c r="E111" s="282" t="s">
        <v>147</v>
      </c>
      <c r="F111" s="281" t="e">
        <f>get_leer(IF(H38="PER",IF(H29="",H28,H28&amp;", "&amp;IF(H30="","",H30&amp;" ")&amp;H29),IF(H39&lt;&gt;"",H39,"")))</f>
        <v>#NAME?</v>
      </c>
    </row>
    <row r="112" spans="1:6" ht="12.75">
      <c r="A112" s="291" t="s">
        <v>119</v>
      </c>
      <c r="B112" s="282"/>
      <c r="C112" s="282"/>
      <c r="D112" s="282"/>
      <c r="E112" s="282" t="s">
        <v>148</v>
      </c>
      <c r="F112" s="281" t="e">
        <f>get_leer(IF(H32&amp;H33="",H31,H31&amp;", "&amp;H32&amp;" "&amp;H33))</f>
        <v>#NAME?</v>
      </c>
    </row>
    <row r="113" spans="1:6" ht="12.75">
      <c r="A113" s="291" t="s">
        <v>119</v>
      </c>
      <c r="B113" s="282"/>
      <c r="C113" s="282"/>
      <c r="D113" s="282"/>
      <c r="E113" s="282" t="s">
        <v>149</v>
      </c>
      <c r="F113" s="281">
        <f>""</f>
      </c>
    </row>
    <row r="114" spans="1:6" ht="12.75">
      <c r="A114" s="291" t="s">
        <v>119</v>
      </c>
      <c r="B114" s="282"/>
      <c r="C114" s="282"/>
      <c r="D114" s="282"/>
      <c r="E114" s="282" t="s">
        <v>150</v>
      </c>
      <c r="F114" s="281" t="e">
        <f>get_leer(IF(H36="",0,TEXT(VALUE(ReplaceAllChar(H36,".",",")),"#.#00,00")))</f>
        <v>#NAME?</v>
      </c>
    </row>
    <row r="115" spans="1:6" ht="12.75">
      <c r="A115" s="291" t="s">
        <v>119</v>
      </c>
      <c r="B115" s="282"/>
      <c r="C115" s="282"/>
      <c r="D115" s="282"/>
      <c r="E115" s="282" t="s">
        <v>151</v>
      </c>
      <c r="F115" s="281" t="e">
        <f>get_leer(IF(H37="",0,TEXT(VALUE(ReplaceAllChar(H37,".",",")),"#.#00,00")))</f>
        <v>#NAME?</v>
      </c>
    </row>
    <row r="116" spans="1:6" ht="12.75">
      <c r="A116" s="291" t="s">
        <v>119</v>
      </c>
      <c r="B116" s="282"/>
      <c r="C116" s="282"/>
      <c r="D116" s="282"/>
      <c r="E116" s="282" t="s">
        <v>152</v>
      </c>
      <c r="F116" s="281" t="e">
        <f>get_leer(H34)</f>
        <v>#NAME?</v>
      </c>
    </row>
    <row r="117" spans="1:6" ht="12.75">
      <c r="A117" s="291" t="s">
        <v>119</v>
      </c>
      <c r="B117" s="282"/>
      <c r="C117" s="282"/>
      <c r="D117" s="282"/>
      <c r="E117" s="282" t="s">
        <v>153</v>
      </c>
      <c r="F117" s="281" t="e">
        <f>get_leer(H35)</f>
        <v>#NAME?</v>
      </c>
    </row>
    <row r="118" spans="1:6" ht="12.75">
      <c r="A118" s="291" t="s">
        <v>119</v>
      </c>
      <c r="B118" s="282"/>
      <c r="C118" s="282"/>
      <c r="D118" s="282"/>
      <c r="E118" s="282" t="s">
        <v>154</v>
      </c>
      <c r="F118" s="281" t="e">
        <f>get_leer(IF(I38="PER",IF(I29="",I28,I28&amp;", "&amp;IF(I30="","",I30&amp;" ")&amp;I29),IF(I39&lt;&gt;"",I39,"")))</f>
        <v>#NAME?</v>
      </c>
    </row>
    <row r="119" spans="1:6" ht="12.75">
      <c r="A119" s="291" t="s">
        <v>119</v>
      </c>
      <c r="B119" s="282"/>
      <c r="C119" s="282"/>
      <c r="D119" s="282"/>
      <c r="E119" s="282" t="s">
        <v>155</v>
      </c>
      <c r="F119" s="281" t="e">
        <f>get_leer(IF(I32&amp;I33="",I31,I31&amp;", "&amp;I32&amp;" "&amp;I33))</f>
        <v>#NAME?</v>
      </c>
    </row>
    <row r="120" spans="1:6" ht="12.75">
      <c r="A120" s="291" t="s">
        <v>119</v>
      </c>
      <c r="B120" s="282"/>
      <c r="C120" s="282"/>
      <c r="D120" s="282"/>
      <c r="E120" s="282" t="s">
        <v>156</v>
      </c>
      <c r="F120" s="281">
        <f>""</f>
      </c>
    </row>
    <row r="121" spans="1:6" ht="12.75">
      <c r="A121" s="291" t="s">
        <v>119</v>
      </c>
      <c r="B121" s="282"/>
      <c r="C121" s="282"/>
      <c r="D121" s="282"/>
      <c r="E121" s="282" t="s">
        <v>157</v>
      </c>
      <c r="F121" s="281" t="e">
        <f>get_leer(IF(I36="",0,TEXT(VALUE(ReplaceAllChar(I36,".",",")),"#.#00,00")))</f>
        <v>#NAME?</v>
      </c>
    </row>
    <row r="122" spans="1:6" ht="12.75">
      <c r="A122" s="291" t="s">
        <v>119</v>
      </c>
      <c r="B122" s="282"/>
      <c r="C122" s="282"/>
      <c r="D122" s="282"/>
      <c r="E122" s="282" t="s">
        <v>158</v>
      </c>
      <c r="F122" s="281" t="e">
        <f>get_leer(IF(I37="",0,TEXT(VALUE(ReplaceAllChar(I37,".",",")),"#.#00,00")))</f>
        <v>#NAME?</v>
      </c>
    </row>
    <row r="123" spans="1:6" ht="12.75">
      <c r="A123" s="291" t="s">
        <v>119</v>
      </c>
      <c r="B123" s="282"/>
      <c r="C123" s="282"/>
      <c r="D123" s="282"/>
      <c r="E123" s="282" t="s">
        <v>159</v>
      </c>
      <c r="F123" s="281" t="e">
        <f>get_leer(I34)</f>
        <v>#NAME?</v>
      </c>
    </row>
    <row r="124" spans="1:6" ht="12.75">
      <c r="A124" s="291" t="s">
        <v>119</v>
      </c>
      <c r="B124" s="282"/>
      <c r="C124" s="282"/>
      <c r="D124" s="282"/>
      <c r="E124" s="282" t="s">
        <v>160</v>
      </c>
      <c r="F124" s="281" t="e">
        <f>get_leer(I35)</f>
        <v>#NAME?</v>
      </c>
    </row>
    <row r="125" spans="1:6" ht="12.75">
      <c r="A125" s="291" t="s">
        <v>119</v>
      </c>
      <c r="B125" s="282"/>
      <c r="C125" s="282"/>
      <c r="D125" s="282"/>
      <c r="E125" s="282" t="s">
        <v>161</v>
      </c>
      <c r="F125" s="281" t="e">
        <f>get_leer(IF(J38="PER",IF(J29="",J28,J28&amp;", "&amp;IF(J30="","",J30&amp;" ")&amp;J29),IF(J39&lt;&gt;"",J39,"")))</f>
        <v>#NAME?</v>
      </c>
    </row>
    <row r="126" spans="1:6" ht="12.75">
      <c r="A126" s="291" t="s">
        <v>119</v>
      </c>
      <c r="B126" s="282"/>
      <c r="C126" s="282"/>
      <c r="D126" s="282"/>
      <c r="E126" s="282" t="s">
        <v>162</v>
      </c>
      <c r="F126" s="281" t="e">
        <f>get_leer(IF(J32&amp;J33="",J31,J31&amp;", "&amp;J32&amp;" "&amp;J33))</f>
        <v>#NAME?</v>
      </c>
    </row>
    <row r="127" spans="1:6" ht="12.75">
      <c r="A127" s="291" t="s">
        <v>119</v>
      </c>
      <c r="B127" s="282"/>
      <c r="C127" s="282"/>
      <c r="D127" s="282"/>
      <c r="E127" s="282" t="s">
        <v>163</v>
      </c>
      <c r="F127" s="281">
        <f>""</f>
      </c>
    </row>
    <row r="128" spans="1:6" ht="12.75">
      <c r="A128" s="291" t="s">
        <v>119</v>
      </c>
      <c r="B128" s="282"/>
      <c r="C128" s="282"/>
      <c r="D128" s="282"/>
      <c r="E128" s="282" t="s">
        <v>164</v>
      </c>
      <c r="F128" s="281" t="e">
        <f>get_leer(IF(J36="",0,TEXT(VALUE(ReplaceAllChar(J36,".",",")),"#.#00,00")))</f>
        <v>#NAME?</v>
      </c>
    </row>
    <row r="129" spans="1:6" ht="12.75">
      <c r="A129" s="291" t="s">
        <v>119</v>
      </c>
      <c r="B129" s="282"/>
      <c r="C129" s="282"/>
      <c r="D129" s="282"/>
      <c r="E129" s="282" t="s">
        <v>165</v>
      </c>
      <c r="F129" s="281" t="e">
        <f>get_leer(IF(J37="",0,TEXT(VALUE(ReplaceAllChar(J37,".",",")),"#.#00,00")))</f>
        <v>#NAME?</v>
      </c>
    </row>
    <row r="130" spans="1:6" ht="12.75">
      <c r="A130" s="291" t="s">
        <v>119</v>
      </c>
      <c r="B130" s="282"/>
      <c r="C130" s="282"/>
      <c r="D130" s="282"/>
      <c r="E130" s="282" t="s">
        <v>166</v>
      </c>
      <c r="F130" s="281" t="e">
        <f>get_leer(J34)</f>
        <v>#NAME?</v>
      </c>
    </row>
    <row r="131" spans="1:6" ht="12.75">
      <c r="A131" s="291" t="s">
        <v>119</v>
      </c>
      <c r="B131" s="282"/>
      <c r="C131" s="282"/>
      <c r="D131" s="282"/>
      <c r="E131" s="282" t="s">
        <v>167</v>
      </c>
      <c r="F131" s="281" t="e">
        <f>get_leer(J35)</f>
        <v>#NAME?</v>
      </c>
    </row>
    <row r="132" spans="1:6" ht="12.75">
      <c r="A132" s="291" t="s">
        <v>119</v>
      </c>
      <c r="B132" s="282"/>
      <c r="C132" s="282"/>
      <c r="D132" s="282"/>
      <c r="E132" s="282" t="s">
        <v>168</v>
      </c>
      <c r="F132" s="281" t="e">
        <f>get_leer(IF(K38="PER",IF(K29="",K28,K28&amp;", "&amp;IF(K30="","",K30&amp;" ")&amp;K29),IF(K39&lt;&gt;"",K39,"")))</f>
        <v>#NAME?</v>
      </c>
    </row>
    <row r="133" spans="1:6" ht="12.75">
      <c r="A133" s="291" t="s">
        <v>119</v>
      </c>
      <c r="B133" s="282"/>
      <c r="C133" s="282"/>
      <c r="D133" s="282"/>
      <c r="E133" s="282" t="s">
        <v>169</v>
      </c>
      <c r="F133" s="281" t="e">
        <f>get_leer(IF(K32&amp;K33="",K31,K31&amp;", "&amp;K32&amp;" "&amp;K33))</f>
        <v>#NAME?</v>
      </c>
    </row>
    <row r="134" spans="1:6" ht="12.75">
      <c r="A134" s="291" t="s">
        <v>119</v>
      </c>
      <c r="B134" s="282"/>
      <c r="C134" s="282"/>
      <c r="D134" s="282"/>
      <c r="E134" s="282" t="s">
        <v>170</v>
      </c>
      <c r="F134" s="281">
        <f>""</f>
      </c>
    </row>
    <row r="135" spans="1:6" ht="12.75">
      <c r="A135" s="291" t="s">
        <v>119</v>
      </c>
      <c r="B135" s="282"/>
      <c r="C135" s="282"/>
      <c r="D135" s="282"/>
      <c r="E135" s="282" t="s">
        <v>171</v>
      </c>
      <c r="F135" s="281" t="e">
        <f>get_leer(IF(K36="",0,TEXT(VALUE(ReplaceAllChar(K36,".",",")),"#.#00,00")))</f>
        <v>#NAME?</v>
      </c>
    </row>
    <row r="136" spans="1:6" ht="12.75">
      <c r="A136" s="291" t="s">
        <v>119</v>
      </c>
      <c r="B136" s="282"/>
      <c r="C136" s="282"/>
      <c r="D136" s="282"/>
      <c r="E136" s="282" t="s">
        <v>172</v>
      </c>
      <c r="F136" s="281" t="e">
        <f>get_leer(IF(K37="",0,TEXT(VALUE(ReplaceAllChar(K37,".",",")),"#.#00,00")))</f>
        <v>#NAME?</v>
      </c>
    </row>
    <row r="137" spans="1:6" ht="12.75">
      <c r="A137" s="291" t="s">
        <v>119</v>
      </c>
      <c r="B137" s="282"/>
      <c r="C137" s="282"/>
      <c r="D137" s="282"/>
      <c r="E137" s="282" t="s">
        <v>173</v>
      </c>
      <c r="F137" s="281" t="e">
        <f>get_leer(K34)</f>
        <v>#NAME?</v>
      </c>
    </row>
    <row r="138" spans="1:6" ht="12.75">
      <c r="A138" s="291" t="s">
        <v>119</v>
      </c>
      <c r="B138" s="282"/>
      <c r="C138" s="282"/>
      <c r="D138" s="282"/>
      <c r="E138" s="282" t="s">
        <v>174</v>
      </c>
      <c r="F138" s="281" t="e">
        <f>get_leer(K35)</f>
        <v>#NAME?</v>
      </c>
    </row>
    <row r="139" spans="1:6" ht="12.75">
      <c r="A139" s="291" t="s">
        <v>119</v>
      </c>
      <c r="B139" s="282"/>
      <c r="C139" s="282"/>
      <c r="D139" s="282"/>
      <c r="E139" s="282" t="s">
        <v>175</v>
      </c>
      <c r="F139" s="281" t="e">
        <f>get_leer(IF(K38="PER",IF(K29="",K28,K28&amp;", "&amp;IF(K30="","",K30&amp;" ")&amp;K29),IF(L39&lt;&gt;"",L39,"")))</f>
        <v>#NAME?</v>
      </c>
    </row>
    <row r="140" spans="1:6" ht="12.75">
      <c r="A140" s="291" t="s">
        <v>119</v>
      </c>
      <c r="B140" s="282"/>
      <c r="C140" s="282"/>
      <c r="D140" s="282"/>
      <c r="E140" s="282" t="s">
        <v>176</v>
      </c>
      <c r="F140" s="281" t="e">
        <f>get_leer(IF(L32&amp;L33="",L31,L31&amp;", "&amp;L32&amp;" "&amp;L33))</f>
        <v>#NAME?</v>
      </c>
    </row>
    <row r="141" spans="1:6" ht="12.75">
      <c r="A141" s="291" t="s">
        <v>119</v>
      </c>
      <c r="B141" s="282"/>
      <c r="C141" s="282"/>
      <c r="D141" s="282"/>
      <c r="E141" s="282" t="s">
        <v>177</v>
      </c>
      <c r="F141" s="281">
        <f>""</f>
      </c>
    </row>
    <row r="142" spans="1:6" ht="12.75">
      <c r="A142" s="291" t="s">
        <v>119</v>
      </c>
      <c r="B142" s="282"/>
      <c r="C142" s="282"/>
      <c r="D142" s="282"/>
      <c r="E142" s="282" t="s">
        <v>178</v>
      </c>
      <c r="F142" s="281" t="e">
        <f>get_leer(IF(L36="",0,TEXT(VALUE(ReplaceAllChar(L36,".",",")),"#.#00,00")))</f>
        <v>#NAME?</v>
      </c>
    </row>
    <row r="143" spans="1:6" ht="12.75">
      <c r="A143" s="291" t="s">
        <v>119</v>
      </c>
      <c r="B143" s="282"/>
      <c r="C143" s="282"/>
      <c r="D143" s="282"/>
      <c r="E143" s="282" t="s">
        <v>179</v>
      </c>
      <c r="F143" s="281" t="e">
        <f>get_leer(IF(L37="",0,TEXT(VALUE(ReplaceAllChar(L37,".",",")),"#.#00,00")))</f>
        <v>#NAME?</v>
      </c>
    </row>
    <row r="144" spans="1:6" ht="12.75">
      <c r="A144" s="291" t="s">
        <v>119</v>
      </c>
      <c r="B144" s="282"/>
      <c r="C144" s="282"/>
      <c r="D144" s="282"/>
      <c r="E144" s="282" t="s">
        <v>180</v>
      </c>
      <c r="F144" s="281" t="e">
        <f>get_leer(L34)</f>
        <v>#NAME?</v>
      </c>
    </row>
    <row r="145" spans="1:6" ht="12.75">
      <c r="A145" s="291" t="s">
        <v>119</v>
      </c>
      <c r="B145" s="282"/>
      <c r="C145" s="282"/>
      <c r="D145" s="282"/>
      <c r="E145" s="282" t="s">
        <v>181</v>
      </c>
      <c r="F145" s="281" t="e">
        <f>get_leer(L35)</f>
        <v>#NAME?</v>
      </c>
    </row>
    <row r="146" spans="1:6" ht="12.75">
      <c r="A146" s="291" t="s">
        <v>119</v>
      </c>
      <c r="B146" s="282"/>
      <c r="C146" s="282"/>
      <c r="D146" s="282"/>
      <c r="E146" s="282" t="s">
        <v>182</v>
      </c>
      <c r="F146" s="281" t="e">
        <f>get_leer(IF(L38="PER",IF(L29="",L28,L28&amp;", "&amp;IF(L30="","",L30&amp;" ")&amp;L29),IF(M39&lt;&gt;"",M39,"")))</f>
        <v>#NAME?</v>
      </c>
    </row>
    <row r="147" spans="1:6" ht="12.75">
      <c r="A147" s="291" t="s">
        <v>119</v>
      </c>
      <c r="B147" s="282"/>
      <c r="C147" s="282"/>
      <c r="D147" s="282"/>
      <c r="E147" s="282" t="s">
        <v>183</v>
      </c>
      <c r="F147" s="281" t="e">
        <f>get_leer(IF(M32&amp;M33="",M31,M31&amp;", "&amp;M32&amp;" "&amp;M33))</f>
        <v>#NAME?</v>
      </c>
    </row>
    <row r="148" spans="1:6" ht="12.75">
      <c r="A148" s="291" t="s">
        <v>119</v>
      </c>
      <c r="B148" s="282"/>
      <c r="C148" s="282"/>
      <c r="D148" s="282"/>
      <c r="E148" s="282" t="s">
        <v>184</v>
      </c>
      <c r="F148" s="281">
        <f>""</f>
      </c>
    </row>
    <row r="149" spans="1:6" ht="12.75">
      <c r="A149" s="291" t="s">
        <v>119</v>
      </c>
      <c r="B149" s="282"/>
      <c r="C149" s="282"/>
      <c r="D149" s="282"/>
      <c r="E149" s="282" t="s">
        <v>185</v>
      </c>
      <c r="F149" s="281" t="e">
        <f>get_leer(IF(M36="",0,TEXT(VALUE(ReplaceAllChar(M36,".",",")),"#.#00,00")))</f>
        <v>#NAME?</v>
      </c>
    </row>
    <row r="150" spans="1:6" ht="12.75">
      <c r="A150" s="291" t="s">
        <v>119</v>
      </c>
      <c r="B150" s="282"/>
      <c r="C150" s="282"/>
      <c r="D150" s="282"/>
      <c r="E150" s="282" t="s">
        <v>186</v>
      </c>
      <c r="F150" s="281" t="e">
        <f>get_leer(IF(M37="",0,TEXT(VALUE(ReplaceAllChar(M37,".",",")),"'.#00,00")))</f>
        <v>#NAME?</v>
      </c>
    </row>
    <row r="151" spans="1:6" ht="12.75">
      <c r="A151" s="291" t="s">
        <v>119</v>
      </c>
      <c r="B151" s="282"/>
      <c r="C151" s="282"/>
      <c r="D151" s="282"/>
      <c r="E151" s="282" t="s">
        <v>187</v>
      </c>
      <c r="F151" s="281" t="e">
        <f>get_leer(M34)</f>
        <v>#NAME?</v>
      </c>
    </row>
    <row r="152" spans="1:6" ht="12.75">
      <c r="A152" s="291" t="s">
        <v>119</v>
      </c>
      <c r="B152" s="282"/>
      <c r="C152" s="282"/>
      <c r="D152" s="282"/>
      <c r="E152" s="282" t="s">
        <v>188</v>
      </c>
      <c r="F152" s="281" t="e">
        <f>get_leer(M35)</f>
        <v>#NAME?</v>
      </c>
    </row>
    <row r="153" spans="1:6" ht="12.75">
      <c r="A153" s="291" t="s">
        <v>119</v>
      </c>
      <c r="B153" s="282"/>
      <c r="C153" s="282"/>
      <c r="D153" s="282"/>
      <c r="E153" s="282" t="s">
        <v>189</v>
      </c>
      <c r="F153" s="281">
        <f>IF(Unternehmensgegenstand="","",Unternehmensgegenstand)</f>
      </c>
    </row>
    <row r="154" spans="1:6" ht="12.75">
      <c r="A154" s="291" t="s">
        <v>119</v>
      </c>
      <c r="B154" s="282"/>
      <c r="C154" s="282"/>
      <c r="D154" s="282"/>
      <c r="E154" s="282" t="s">
        <v>420</v>
      </c>
      <c r="F154" s="281">
        <f>""</f>
      </c>
    </row>
    <row r="155" spans="1:6" ht="12.75">
      <c r="A155" s="291" t="s">
        <v>119</v>
      </c>
      <c r="B155" s="282"/>
      <c r="C155" s="282"/>
      <c r="D155" s="282"/>
      <c r="E155" s="282" t="s">
        <v>190</v>
      </c>
      <c r="F155" s="281">
        <f>IF(Gesetzl.Vertr._Titel="","",Gesetzl.Vertr._Titel&amp;" ")&amp;IF(Gesetzl.Vertr._Vorname="","",Gesetzl.Vertr._Vorname&amp;" ")&amp;IF(Gesetzl.Vertr._Name="","",Gesetzl.Vertr._Name)</f>
      </c>
    </row>
    <row r="156" spans="1:6" ht="12.75">
      <c r="A156" s="291" t="s">
        <v>119</v>
      </c>
      <c r="B156" s="282"/>
      <c r="C156" s="282"/>
      <c r="D156" s="282"/>
      <c r="E156" s="282" t="s">
        <v>191</v>
      </c>
      <c r="F156" s="281">
        <f>IF((Gesetzl.Vertr._Straße&amp;Gesetzl.Vertr._PLZ_Neu&amp;Gesetzl.Vertr._Ort)&lt;&gt;"",IF(Gesetzl.Vertr._Straße="",Gesetzl.Vertr._PLZ_Neu&amp;" "&amp;Gesetzl.Vertr._Ort,Gesetzl.Vertr._Straße&amp;", "&amp;Gesetzl.Vertr._PLZ_Neu&amp;" "&amp;Gesetzl.Vertr._Ort),"")</f>
      </c>
    </row>
    <row r="157" spans="1:6" ht="12.75">
      <c r="A157" s="291" t="s">
        <v>119</v>
      </c>
      <c r="B157" s="282"/>
      <c r="C157" s="282"/>
      <c r="D157" s="282"/>
      <c r="E157" s="282" t="s">
        <v>192</v>
      </c>
      <c r="F157" s="281">
        <f>IF(Gesetzl.Vertr._Telefon="",IF(S59&lt;&gt;"",S59,T59),Gesetzl.Vertr._Telefon)</f>
      </c>
    </row>
    <row r="158" spans="1:6" ht="12.75">
      <c r="A158" s="291" t="s">
        <v>119</v>
      </c>
      <c r="B158" s="282"/>
      <c r="C158" s="282"/>
      <c r="D158" s="282"/>
      <c r="E158" s="282" t="s">
        <v>334</v>
      </c>
      <c r="F158" s="281">
        <f>IF(AA59&lt;&gt;"",AA59,AB59)</f>
      </c>
    </row>
    <row r="159" spans="1:6" ht="12.75">
      <c r="A159" s="291" t="s">
        <v>119</v>
      </c>
      <c r="B159" s="282"/>
      <c r="C159" s="282"/>
      <c r="D159" s="282"/>
      <c r="E159" s="282" t="s">
        <v>335</v>
      </c>
      <c r="F159" s="281">
        <f>IF(GesVertrFax="",IF(U59&lt;&gt;"",U59,V59),GesVertrFax)</f>
      </c>
    </row>
    <row r="160" spans="1:6" ht="12.75">
      <c r="A160" s="291" t="s">
        <v>119</v>
      </c>
      <c r="B160" s="282"/>
      <c r="C160" s="282"/>
      <c r="D160" s="282"/>
      <c r="E160" s="282" t="s">
        <v>336</v>
      </c>
      <c r="F160" s="281">
        <f>IF(GesVertrEmail="",IF(W59&lt;&gt;"",W59,X59),GesVertrEmail)</f>
      </c>
    </row>
    <row r="161" spans="1:6" ht="12.75">
      <c r="A161" s="291" t="s">
        <v>119</v>
      </c>
      <c r="B161" s="282"/>
      <c r="C161" s="282"/>
      <c r="D161" s="282"/>
      <c r="E161" s="282" t="s">
        <v>337</v>
      </c>
      <c r="F161" s="281">
        <f>IF(Y59&lt;&gt;"",Y59,Z59)</f>
      </c>
    </row>
    <row r="162" spans="1:6" ht="12.75">
      <c r="A162" s="291" t="s">
        <v>119</v>
      </c>
      <c r="B162" s="282"/>
      <c r="C162" s="282"/>
      <c r="D162" s="282"/>
      <c r="E162" s="282" t="s">
        <v>417</v>
      </c>
      <c r="F162" s="281">
        <f>""</f>
      </c>
    </row>
    <row r="163" spans="1:6" ht="12.75">
      <c r="A163" s="291" t="s">
        <v>119</v>
      </c>
      <c r="B163" s="282"/>
      <c r="C163" s="282"/>
      <c r="D163" s="282"/>
      <c r="E163" s="282" t="s">
        <v>418</v>
      </c>
      <c r="F163" s="281">
        <f>""</f>
      </c>
    </row>
    <row r="164" spans="1:6" ht="12.75">
      <c r="A164" s="291" t="s">
        <v>119</v>
      </c>
      <c r="B164" s="282"/>
      <c r="C164" s="282"/>
      <c r="D164" s="282"/>
      <c r="E164" s="282" t="s">
        <v>419</v>
      </c>
      <c r="F164" s="281">
        <f>""</f>
      </c>
    </row>
    <row r="165" spans="1:6" ht="12.75">
      <c r="A165" s="291" t="s">
        <v>119</v>
      </c>
      <c r="B165" s="282"/>
      <c r="C165" s="282"/>
      <c r="D165" s="282"/>
      <c r="E165" s="282" t="s">
        <v>393</v>
      </c>
      <c r="F165" s="281">
        <f>IF(EmpfTitel="","",EmpfTitel&amp;" ")&amp;IF(EmpfVorname="","",EmpfVorname&amp;" ")&amp;IF(EmpfNachname="","",EmpfNachname)</f>
      </c>
    </row>
    <row r="166" spans="1:6" ht="12.75">
      <c r="A166" s="291" t="s">
        <v>119</v>
      </c>
      <c r="B166" s="282"/>
      <c r="C166" s="282"/>
      <c r="D166" s="282"/>
      <c r="E166" s="282" t="s">
        <v>394</v>
      </c>
      <c r="F166" s="281">
        <f>IF((EmpfStrasse&amp;EmpfPLZ&amp;EmpfOrt)&lt;&gt;"",IF(EmpfStrasse="",EmpfPLZ&amp;" "&amp;EmpfOrt,EmpfStrasse&amp;", "&amp;EmpfPLZ&amp;" "&amp;EmpfOrt),"")</f>
      </c>
    </row>
    <row r="167" spans="1:6" ht="12.75">
      <c r="A167" s="291" t="s">
        <v>119</v>
      </c>
      <c r="B167" s="282"/>
      <c r="C167" s="282"/>
      <c r="D167" s="282"/>
      <c r="E167" s="282" t="s">
        <v>395</v>
      </c>
      <c r="F167" s="281">
        <f>IF(EmpfTelefon="",IF(S71&lt;&gt;"",S71,T71),EmpfTelefon)</f>
      </c>
    </row>
    <row r="168" spans="1:6" ht="12.75">
      <c r="A168" s="291" t="s">
        <v>119</v>
      </c>
      <c r="B168" s="282"/>
      <c r="C168" s="282"/>
      <c r="D168" s="282"/>
      <c r="E168" s="282" t="s">
        <v>396</v>
      </c>
      <c r="F168" s="281">
        <f>IF(AA71&lt;&gt;"",AA71,AB71)</f>
      </c>
    </row>
    <row r="169" spans="1:6" ht="12.75">
      <c r="A169" s="291" t="s">
        <v>119</v>
      </c>
      <c r="B169" s="282"/>
      <c r="C169" s="282"/>
      <c r="D169" s="282"/>
      <c r="E169" s="282" t="s">
        <v>397</v>
      </c>
      <c r="F169" s="281">
        <f>IF(EmpfFax="",IF(U71&lt;&gt;"",U71,V71),EmpfFax)</f>
      </c>
    </row>
    <row r="170" spans="1:6" ht="12.75">
      <c r="A170" s="291" t="s">
        <v>119</v>
      </c>
      <c r="B170" s="282"/>
      <c r="C170" s="282"/>
      <c r="D170" s="282"/>
      <c r="E170" s="282" t="s">
        <v>398</v>
      </c>
      <c r="F170" s="281">
        <f>IF(EmpfEmail="",IF(W71&lt;&gt;"",W71,X71),EmpfEmail)</f>
      </c>
    </row>
    <row r="171" spans="1:6" ht="12.75">
      <c r="A171" s="291" t="s">
        <v>119</v>
      </c>
      <c r="B171" s="282"/>
      <c r="C171" s="282"/>
      <c r="D171" s="282"/>
      <c r="E171" s="282" t="s">
        <v>399</v>
      </c>
      <c r="F171" s="281">
        <f>IF(Y71&lt;&gt;"",Y71,Z71)</f>
      </c>
    </row>
    <row r="172" spans="1:6" ht="12.75">
      <c r="A172" s="291" t="s">
        <v>119</v>
      </c>
      <c r="B172" s="282"/>
      <c r="C172" s="282"/>
      <c r="D172" s="282"/>
      <c r="E172" s="282" t="s">
        <v>193</v>
      </c>
      <c r="F172" s="290" t="str">
        <f ca="1">TEXT(TODAY(),"TT.MM.JJJJ")</f>
        <v>11.01.2012</v>
      </c>
    </row>
    <row r="173" spans="1:6" ht="12.75">
      <c r="A173" s="291" t="s">
        <v>118</v>
      </c>
      <c r="B173" s="282"/>
      <c r="C173" s="282"/>
      <c r="D173" s="282"/>
      <c r="E173" s="282" t="s">
        <v>200</v>
      </c>
      <c r="F173" s="281">
        <f>IF(H36&lt;&gt;"",VALUE(ReplaceAllChar(H36,".",",")),0)+IF(I36&lt;&gt;"",VALUE(ReplaceAllChar(I36,".",",")),0)+IF(J36&lt;&gt;"",VALUE(ReplaceAllChar(J36,".",",")),0)+IF(K36&lt;&gt;"",VALUE(ReplaceAllChar(K36,".",",")),0)+IF(L36&lt;&gt;"",VALUE(ReplaceAllChar(L36,".",",")),0)+IF(M36&lt;&gt;"",VALUE(ReplaceAllChar(M36,".",",")),0)</f>
        <v>0</v>
      </c>
    </row>
    <row r="174" spans="1:6" ht="12.75">
      <c r="A174" s="291" t="s">
        <v>119</v>
      </c>
      <c r="B174" s="282"/>
      <c r="C174" s="282"/>
      <c r="D174" s="282"/>
      <c r="E174" s="282" t="s">
        <v>194</v>
      </c>
      <c r="F174" s="281">
        <f>IF(Var_Stammkapital=0,"",TEXT(Var_Stammkapital,"#.##0,00     "))</f>
      </c>
    </row>
  </sheetData>
  <sheetProtection sheet="1" objects="1" scenarios="1"/>
  <mergeCells count="15">
    <mergeCell ref="S15:T15"/>
    <mergeCell ref="U15:V15"/>
    <mergeCell ref="W15:X15"/>
    <mergeCell ref="Y15:Z15"/>
    <mergeCell ref="AA15:AB15"/>
    <mergeCell ref="S57:T57"/>
    <mergeCell ref="U57:V57"/>
    <mergeCell ref="W57:X57"/>
    <mergeCell ref="Y57:Z57"/>
    <mergeCell ref="AA69:AB69"/>
    <mergeCell ref="S69:T69"/>
    <mergeCell ref="U69:V69"/>
    <mergeCell ref="W69:X69"/>
    <mergeCell ref="Y69:Z69"/>
    <mergeCell ref="AA57:AB57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C30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9.7109375" style="45" customWidth="1"/>
    <col min="2" max="2" width="15.7109375" style="45" customWidth="1"/>
    <col min="3" max="3" width="50.7109375" style="45" customWidth="1"/>
    <col min="4" max="16384" width="11.421875" style="45" customWidth="1"/>
  </cols>
  <sheetData>
    <row r="1" spans="1:3" ht="15" customHeight="1">
      <c r="A1" s="278" t="s">
        <v>378</v>
      </c>
      <c r="B1" s="278" t="s">
        <v>480</v>
      </c>
      <c r="C1" s="278" t="s">
        <v>73</v>
      </c>
    </row>
    <row r="2" spans="1:3" ht="12.75">
      <c r="A2" s="277" t="s">
        <v>481</v>
      </c>
      <c r="B2" s="277" t="s">
        <v>379</v>
      </c>
      <c r="C2" s="282" t="s">
        <v>571</v>
      </c>
    </row>
    <row r="3" spans="1:3" ht="12.75">
      <c r="A3" s="277" t="s">
        <v>481</v>
      </c>
      <c r="B3" s="277" t="s">
        <v>380</v>
      </c>
      <c r="C3" s="282" t="s">
        <v>572</v>
      </c>
    </row>
    <row r="4" spans="1:3" ht="12.75">
      <c r="A4" s="277" t="s">
        <v>481</v>
      </c>
      <c r="B4" s="277" t="s">
        <v>381</v>
      </c>
      <c r="C4" s="282" t="s">
        <v>573</v>
      </c>
    </row>
    <row r="5" spans="1:3" ht="12.75">
      <c r="A5" s="277" t="s">
        <v>481</v>
      </c>
      <c r="B5" s="277" t="s">
        <v>382</v>
      </c>
      <c r="C5" s="282" t="s">
        <v>574</v>
      </c>
    </row>
    <row r="6" spans="1:3" ht="12.75">
      <c r="A6" s="277" t="s">
        <v>481</v>
      </c>
      <c r="B6" s="277" t="s">
        <v>383</v>
      </c>
      <c r="C6" s="282" t="s">
        <v>575</v>
      </c>
    </row>
    <row r="7" spans="1:3" ht="12.75">
      <c r="A7" s="277" t="s">
        <v>481</v>
      </c>
      <c r="B7" s="277" t="s">
        <v>384</v>
      </c>
      <c r="C7" s="282" t="s">
        <v>576</v>
      </c>
    </row>
    <row r="8" spans="1:3" ht="12.75">
      <c r="A8" s="277" t="s">
        <v>481</v>
      </c>
      <c r="B8" s="277" t="s">
        <v>385</v>
      </c>
      <c r="C8" s="282" t="s">
        <v>577</v>
      </c>
    </row>
    <row r="9" spans="1:3" ht="12.75">
      <c r="A9" s="277" t="s">
        <v>481</v>
      </c>
      <c r="B9" s="277" t="s">
        <v>386</v>
      </c>
      <c r="C9" s="282" t="s">
        <v>3</v>
      </c>
    </row>
    <row r="10" spans="1:3" ht="12.75">
      <c r="A10" s="277" t="s">
        <v>481</v>
      </c>
      <c r="B10" s="277" t="s">
        <v>387</v>
      </c>
      <c r="C10" s="282" t="s">
        <v>578</v>
      </c>
    </row>
    <row r="11" spans="1:3" ht="12.75">
      <c r="A11" s="277" t="s">
        <v>481</v>
      </c>
      <c r="B11" s="277" t="s">
        <v>388</v>
      </c>
      <c r="C11" s="282" t="s">
        <v>3</v>
      </c>
    </row>
    <row r="12" spans="1:3" ht="12.75">
      <c r="A12" s="277" t="s">
        <v>481</v>
      </c>
      <c r="B12" s="277" t="s">
        <v>389</v>
      </c>
      <c r="C12" s="282" t="s">
        <v>579</v>
      </c>
    </row>
    <row r="13" spans="1:3" ht="12.75">
      <c r="A13" s="277" t="s">
        <v>481</v>
      </c>
      <c r="B13" s="277" t="s">
        <v>390</v>
      </c>
      <c r="C13" s="282" t="s">
        <v>580</v>
      </c>
    </row>
    <row r="14" spans="1:3" ht="12.75">
      <c r="A14" s="277" t="s">
        <v>481</v>
      </c>
      <c r="B14" s="277" t="s">
        <v>391</v>
      </c>
      <c r="C14" s="282" t="s">
        <v>581</v>
      </c>
    </row>
    <row r="15" spans="1:3" ht="12.75">
      <c r="A15" s="277" t="s">
        <v>392</v>
      </c>
      <c r="B15" s="277" t="s">
        <v>393</v>
      </c>
      <c r="C15" s="281" t="str">
        <f>IF((KDBezeichnung1&amp;KDBezeichnung2)&lt;&gt;"",IF(KDBezeichnung1="",KDBezeichnung2,KDBezeichnung1&amp;", "&amp;KDBezeichnung2),"")</f>
        <v>Dipl.-Kfm. Markus Winkler, Steuerberater</v>
      </c>
    </row>
    <row r="16" spans="1:3" ht="12.75">
      <c r="A16" s="277" t="s">
        <v>392</v>
      </c>
      <c r="B16" s="277" t="s">
        <v>394</v>
      </c>
      <c r="C16" s="281" t="str">
        <f>IF((KDStrasse&amp;KDPLZ&amp;KDOrt)&lt;&gt;"",IF(KDStrasse="",KDPLZ&amp;" "&amp;KDOrt,KDStrasse&amp;", "&amp;KDPLZ&amp;" "&amp;KDOrt),"")</f>
        <v>Borchersstr. 20, 52072 Aachen</v>
      </c>
    </row>
    <row r="17" spans="1:3" ht="12.75">
      <c r="A17" s="277" t="s">
        <v>392</v>
      </c>
      <c r="B17" s="277" t="s">
        <v>395</v>
      </c>
      <c r="C17" s="281" t="str">
        <f>IF(KDTel="","",KDTel)</f>
        <v>0241 16894-0</v>
      </c>
    </row>
    <row r="18" spans="1:3" ht="12.75">
      <c r="A18" s="277" t="s">
        <v>392</v>
      </c>
      <c r="B18" s="277" t="s">
        <v>396</v>
      </c>
      <c r="C18" s="281">
        <f>IF(KDMobil="","",KDMobil)</f>
      </c>
    </row>
    <row r="19" spans="1:3" ht="12.75">
      <c r="A19" s="277" t="s">
        <v>392</v>
      </c>
      <c r="B19" s="277" t="s">
        <v>397</v>
      </c>
      <c r="C19" s="281" t="str">
        <f>IF(KDFax="","",KDFax)</f>
        <v>0241 16894-25</v>
      </c>
    </row>
    <row r="20" spans="1:3" ht="12.75">
      <c r="A20" s="277" t="s">
        <v>392</v>
      </c>
      <c r="B20" s="277" t="s">
        <v>398</v>
      </c>
      <c r="C20" s="281" t="str">
        <f>IF(KDEmail="","",KDEmail)</f>
        <v>info@winkler-beratung.de</v>
      </c>
    </row>
    <row r="21" spans="1:3" ht="12.75">
      <c r="A21" s="277" t="s">
        <v>392</v>
      </c>
      <c r="B21" s="277" t="s">
        <v>399</v>
      </c>
      <c r="C21" s="281">
        <f>IF(KDInternet="","",KDInternet)</f>
      </c>
    </row>
    <row r="22" spans="1:3" ht="12.75">
      <c r="A22" s="277" t="s">
        <v>400</v>
      </c>
      <c r="B22" s="277" t="s">
        <v>401</v>
      </c>
      <c r="C22" s="281" t="str">
        <f>IF((KDBezeichnung1&amp;KDBezeichnung2)&lt;&gt;"",IF(KDBezeichnung1="",KDBezeichnung2,KDBezeichnung1&amp;", "&amp;KDBezeichnung2),"")</f>
        <v>Dipl.-Kfm. Markus Winkler, Steuerberater</v>
      </c>
    </row>
    <row r="23" spans="1:3" ht="12.75">
      <c r="A23" s="277" t="s">
        <v>400</v>
      </c>
      <c r="B23" s="277" t="s">
        <v>402</v>
      </c>
      <c r="C23" s="281" t="str">
        <f>IF((KDStrasse&amp;KDPLZ&amp;KDOrt)&lt;&gt;"",IF(KDStrasse="",KDPLZ&amp;" "&amp;KDOrt,KDStrasse&amp;", "&amp;KDPLZ&amp;" "&amp;KDOrt),"")</f>
        <v>Borchersstr. 20, 52072 Aachen</v>
      </c>
    </row>
    <row r="24" spans="1:3" ht="12.75">
      <c r="A24" s="277" t="s">
        <v>400</v>
      </c>
      <c r="B24" s="277" t="s">
        <v>403</v>
      </c>
      <c r="C24" s="281" t="str">
        <f>IF(KDTel="","",KDTel)</f>
        <v>0241 16894-0</v>
      </c>
    </row>
    <row r="25" spans="1:3" ht="12.75">
      <c r="A25" s="277" t="s">
        <v>400</v>
      </c>
      <c r="B25" s="277" t="s">
        <v>404</v>
      </c>
      <c r="C25" s="281">
        <f>IF(KDMobil="","",KDMobil)</f>
      </c>
    </row>
    <row r="26" spans="1:3" ht="12.75">
      <c r="A26" s="277" t="s">
        <v>400</v>
      </c>
      <c r="B26" s="277" t="s">
        <v>405</v>
      </c>
      <c r="C26" s="281" t="str">
        <f>IF(KDFax="","",KDFax)</f>
        <v>0241 16894-25</v>
      </c>
    </row>
    <row r="27" spans="1:3" ht="12.75">
      <c r="A27" s="277" t="s">
        <v>400</v>
      </c>
      <c r="B27" s="277" t="s">
        <v>406</v>
      </c>
      <c r="C27" s="281" t="str">
        <f>IF(KDEmail="","",KDEmail)</f>
        <v>info@winkler-beratung.de</v>
      </c>
    </row>
    <row r="28" spans="1:3" ht="12.75">
      <c r="A28" s="277" t="s">
        <v>400</v>
      </c>
      <c r="B28" s="277" t="s">
        <v>407</v>
      </c>
      <c r="C28" s="281">
        <f>IF(KDInternet="","",KDInternet)</f>
      </c>
    </row>
    <row r="29" spans="1:3" ht="12.75">
      <c r="A29" s="277" t="s">
        <v>408</v>
      </c>
      <c r="B29" s="277" t="s">
        <v>409</v>
      </c>
      <c r="C29" s="281" t="str">
        <f>IF((KDBezeichnung1&amp;KDBezeichnung2)&lt;&gt;"",IF(KDBezeichnung1="",KDBezeichnung2,KDBezeichnung1&amp;" "&amp;KDBezeichnung2),"")</f>
        <v>Dipl.-Kfm. Markus Winkler Steuerberater</v>
      </c>
    </row>
    <row r="30" spans="1:3" ht="12.75">
      <c r="A30" s="277" t="s">
        <v>408</v>
      </c>
      <c r="B30" s="277" t="s">
        <v>410</v>
      </c>
      <c r="C30" s="281" t="str">
        <f>IF((KDStrasse&amp;KDPLZ&amp;KDOrt)&lt;&gt;"",IF(KDStrasse="",KDPLZ&amp;" "&amp;KDOrt,KDStrasse&amp;", "&amp;KDPLZ&amp;" "&amp;KDOrt),"")</f>
        <v>Borchersstr. 20, 52072 Aachen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B10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4.7109375" style="45" bestFit="1" customWidth="1"/>
    <col min="2" max="2" width="40.7109375" style="45" customWidth="1"/>
    <col min="3" max="16384" width="11.421875" style="45" customWidth="1"/>
  </cols>
  <sheetData>
    <row r="1" spans="1:2" ht="15" customHeight="1">
      <c r="A1" s="279" t="s">
        <v>196</v>
      </c>
      <c r="B1" s="280"/>
    </row>
    <row r="2" spans="1:2" ht="12.75">
      <c r="A2" s="277" t="s">
        <v>475</v>
      </c>
      <c r="B2" s="281" t="s">
        <v>197</v>
      </c>
    </row>
    <row r="3" spans="1:2" ht="12.75">
      <c r="A3" s="277" t="s">
        <v>476</v>
      </c>
      <c r="B3" s="281" t="s">
        <v>490</v>
      </c>
    </row>
    <row r="4" spans="1:2" ht="12.75">
      <c r="A4" s="277" t="s">
        <v>477</v>
      </c>
      <c r="B4" s="281" t="s">
        <v>569</v>
      </c>
    </row>
    <row r="5" spans="1:2" ht="12.75">
      <c r="A5" s="277" t="s">
        <v>478</v>
      </c>
      <c r="B5" s="281" t="str">
        <f>"Neuanlage eines Mandats "&amp;3:3&amp;" "&amp;ToolDatum</f>
        <v>Neuanlage eines Mandats V.3.9 (28.08.2009)</v>
      </c>
    </row>
    <row r="6" spans="1:2" ht="12.75">
      <c r="A6" s="277" t="s">
        <v>338</v>
      </c>
      <c r="B6" s="281" t="s">
        <v>482</v>
      </c>
    </row>
    <row r="7" spans="1:2" ht="12.75">
      <c r="A7" s="277" t="s">
        <v>479</v>
      </c>
      <c r="B7" s="281"/>
    </row>
    <row r="8" spans="1:2" ht="12.75">
      <c r="A8" s="277" t="s">
        <v>195</v>
      </c>
      <c r="B8" s="281">
        <f>IF(Z_Name="","",Z_Name)&amp;IF(OR(Z_Name="",Z_Steuernummer=""),""," / ")&amp;IF(Z_Steuernummer="","",Z_Steuernummer)</f>
      </c>
    </row>
    <row r="9" spans="1:2" ht="12.75">
      <c r="A9" s="277" t="s">
        <v>323</v>
      </c>
      <c r="B9" s="281" t="b">
        <v>1</v>
      </c>
    </row>
    <row r="10" spans="1:2" ht="12.75">
      <c r="A10" s="277" t="s">
        <v>316</v>
      </c>
      <c r="B10" s="281" t="s">
        <v>570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DATEV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Fragebogen - Gründung Kapitalgesellschaft</dc:title>
  <dc:subject>Tool Neuanlage eines Mandats</dc:subject>
  <dc:creator>0021189NRW0000000002</dc:creator>
  <cp:keywords/>
  <dc:description/>
  <cp:lastModifiedBy>Andrea</cp:lastModifiedBy>
  <cp:lastPrinted>2009-08-28T08:52:58Z</cp:lastPrinted>
  <dcterms:created xsi:type="dcterms:W3CDTF">2001-07-25T07:47:14Z</dcterms:created>
  <dcterms:modified xsi:type="dcterms:W3CDTF">2012-01-11T11:45:00Z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50">
    <vt:lpwstr>11.0</vt:lpwstr>
  </property>
</Properties>
</file>