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480" windowHeight="11505" activeTab="0"/>
  </bookViews>
  <sheets>
    <sheet name="Seite 1" sheetId="1" r:id="rId1"/>
    <sheet name="Seite 2" sheetId="2" r:id="rId2"/>
    <sheet name="Seite 3" sheetId="3" r:id="rId3"/>
    <sheet name="Seite 4" sheetId="4" r:id="rId4"/>
    <sheet name="Seite 5" sheetId="5" r:id="rId5"/>
    <sheet name="Seite 6" sheetId="6" r:id="rId6"/>
    <sheet name="Eintragung" sheetId="7" state="veryHidden" r:id="rId7"/>
    <sheet name="Kanzleidaten" sheetId="8" state="veryHidden" r:id="rId8"/>
    <sheet name="Stammdaten" sheetId="9" state="veryHidden" r:id="rId9"/>
  </sheets>
  <definedNames>
    <definedName name="AktiveBank1">'Eintragung'!$G$63</definedName>
    <definedName name="AktiveBank2">'Eintragung'!$G$67</definedName>
    <definedName name="AktiveBank3">'Eintragung'!$G$71</definedName>
    <definedName name="Ausdruck0">'Seite 1'!$F$59</definedName>
    <definedName name="Ausdruck1">'Seite 2'!$E$74</definedName>
    <definedName name="Ausdruck10">'Seite 5'!$J$71</definedName>
    <definedName name="Ausdruck11">'Seite 6'!$E$9</definedName>
    <definedName name="Ausdruck12">'Seite 6'!$E$31</definedName>
    <definedName name="Ausdruck13">'Seite 5'!$J$19</definedName>
    <definedName name="Ausdruck2">'Seite 4'!$E$9</definedName>
    <definedName name="Ausdruck3">'Seite 4'!$E$13</definedName>
    <definedName name="Ausdruck4">'Seite 4'!$E$36</definedName>
    <definedName name="Ausdruck5">'Seite 4'!$E$49</definedName>
    <definedName name="Ausdruck6">'Seite 4'!$E$57</definedName>
    <definedName name="Ausdruck7">'Seite 4'!$E$77</definedName>
    <definedName name="Ausdruck8">'Seite 5'!$J$20</definedName>
    <definedName name="Ausdruck9">'Seite 5'!$H$48</definedName>
    <definedName name="BankAlleAbweicher">'Eintragung'!$F$66</definedName>
    <definedName name="BankAlleBezeichnung">'Eintragung'!$F$63</definedName>
    <definedName name="BankAlleBLZ">'Eintragung'!$F$65</definedName>
    <definedName name="BankAlleKtoNr">'Eintragung'!$F$64</definedName>
    <definedName name="BankPersAbweicher">'Eintragung'!$F$70</definedName>
    <definedName name="BankPersBezeichnung">'Eintragung'!$F$67</definedName>
    <definedName name="BankPersBLZ">'Eintragung'!$F$69</definedName>
    <definedName name="BankPersKtoNr">'Eintragung'!$F$68</definedName>
    <definedName name="BankQuelleStart">'Eintragung'!$S$51</definedName>
    <definedName name="BankUntAbweicher">'Eintragung'!$F$74</definedName>
    <definedName name="BankUntBezeichnung">'Eintragung'!$F$71</definedName>
    <definedName name="BankUntBLZ">'Eintragung'!$F$73</definedName>
    <definedName name="BankUntKtoNr">'Eintragung'!$F$72</definedName>
    <definedName name="BankZielStart">'Eintragung'!$H$63</definedName>
    <definedName name="BetriebStaetten">'Eintragung'!$G$108</definedName>
    <definedName name="BsBezeichnung">'Eintragung'!$F$108</definedName>
    <definedName name="BsOrt">'Eintragung'!$F$111</definedName>
    <definedName name="BsPLZ">'Eintragung'!$F$110</definedName>
    <definedName name="BsStrasse">'Eintragung'!$F$109</definedName>
    <definedName name="BsTelefon">'Eintragung'!$F$112</definedName>
    <definedName name="_xlnm.Print_Area" localSheetId="0">'Seite 1'!$B$3:$BY$92</definedName>
    <definedName name="_xlnm.Print_Area" localSheetId="1">'Seite 2'!$B$3:$BY$93</definedName>
    <definedName name="_xlnm.Print_Area" localSheetId="2">'Seite 3'!$B$3:$BY$97</definedName>
    <definedName name="_xlnm.Print_Area" localSheetId="3">'Seite 4'!$B$3:$BY$87</definedName>
    <definedName name="_xlnm.Print_Area" localSheetId="4">'Seite 5'!$B$3:$BY$78</definedName>
    <definedName name="_xlnm.Print_Area" localSheetId="5">'Seite 6'!$B$3:$BY$86</definedName>
    <definedName name="EgBeruf">'Eintragung'!$F$43</definedName>
    <definedName name="EgGeburtsdatum">'Eintragung'!$F$41</definedName>
    <definedName name="EgGeburtsname">'Eintragung'!$F$40</definedName>
    <definedName name="EgIdentNr">'Eintragung'!$F$47</definedName>
    <definedName name="EgNachname">'Eintragung'!$F$39</definedName>
    <definedName name="EgOrt">'Eintragung'!$F$46</definedName>
    <definedName name="EgPLZ">'Eintragung'!$F$45</definedName>
    <definedName name="EgReligion">'Eintragung'!$F$42</definedName>
    <definedName name="EgStrasse">'Eintragung'!$F$44</definedName>
    <definedName name="EgTitel">'Eintragung'!$F$37</definedName>
    <definedName name="EgVorname">'Eintragung'!$F$38</definedName>
    <definedName name="ein_d_1">'Seite 1'!$BH$23</definedName>
    <definedName name="ein_d_10">'Seite 2'!$E$64</definedName>
    <definedName name="ein_d_11">'Seite 3'!$Z$65</definedName>
    <definedName name="ein_d_12">'Seite 3'!$BH$65</definedName>
    <definedName name="ein_d_13">'Seite 3'!$Z$67</definedName>
    <definedName name="ein_d_14">'Seite 3'!$BH$67</definedName>
    <definedName name="ein_d_17">'Seite 5'!$BH$74</definedName>
    <definedName name="ein_d_18">'Seite 3'!$N$45</definedName>
    <definedName name="ein_d_19">'Seite 3'!$AZ$49</definedName>
    <definedName name="ein_d_2">'Seite 1'!$F$49</definedName>
    <definedName name="ein_d_20">'Seite 4'!$W$62</definedName>
    <definedName name="ein_d_3">'Seite 1'!$X$49</definedName>
    <definedName name="ein_d_4">'Seite 1'!$AP$49</definedName>
    <definedName name="ein_d_5">'Seite 1'!$BH$49</definedName>
    <definedName name="ein_d_6">'Seite 1'!$BH$57</definedName>
    <definedName name="ein_d_7">'Seite 1'!$BH$71</definedName>
    <definedName name="ein_d_8">'Seite 1'!$BH$74</definedName>
    <definedName name="ein_d_9">'Seite 1'!$BH$77</definedName>
    <definedName name="ein_pgz_2_1">'Seite 1'!$R$35</definedName>
    <definedName name="ein_pgz_2_2">'Seite 1'!$R$66</definedName>
    <definedName name="ein_pgz_3_1">'Seite 1'!$V$35</definedName>
    <definedName name="ein_pgz_3_2">'Seite 1'!$AB$35</definedName>
    <definedName name="ein_pgz_3_3">'Seite 1'!$AH$35</definedName>
    <definedName name="ein_pgz_3_4">'Seite 1'!$V$66</definedName>
    <definedName name="ein_pgz_3_5">'Seite 1'!$AB$66</definedName>
    <definedName name="ein_pgz_3_6">'Seite 1'!$AH$66</definedName>
    <definedName name="ein_pgz_7_1">'Seite 4'!$W$59</definedName>
    <definedName name="ein_pgz_7_2">'Seite 4'!$AS$59</definedName>
    <definedName name="ein_pgz_7_3">'Seite 4'!$BO$59</definedName>
    <definedName name="ein_rx_1_1">'Seite 1'!$F$12</definedName>
    <definedName name="ein_rx_1_2">'Seite 1'!$F$14</definedName>
    <definedName name="ein_rx_10_1">'Seite 4'!$S$38</definedName>
    <definedName name="ein_rx_10_2">'Seite 4'!$S$40</definedName>
    <definedName name="ein_rx_10_3">'Seite 4'!$S$42</definedName>
    <definedName name="ein_rx_11_1">'Seite 4'!$AY$40</definedName>
    <definedName name="ein_rx_11_2">'Seite 4'!$BG$40</definedName>
    <definedName name="ein_rx_12_1">'Seite 4'!$S$46</definedName>
    <definedName name="ein_rx_12_2">'Seite 4'!$AA$46</definedName>
    <definedName name="ein_rx_13_1">'Seite 4'!$W$65</definedName>
    <definedName name="ein_rx_13_2">'Seite 4'!$AM$65</definedName>
    <definedName name="ein_rx_13_3">'Seite 4'!$BC$65</definedName>
    <definedName name="ein_rx_14_1">'Seite 5'!$H$18</definedName>
    <definedName name="ein_rx_14_2">'Seite 5'!$H$20</definedName>
    <definedName name="ein_rx_15_1">'Seite 5'!$Z$43</definedName>
    <definedName name="ein_rx_15_2">'Seite 5'!$Z$45</definedName>
    <definedName name="ein_rx_16_1">'Seite 5'!$H$63</definedName>
    <definedName name="ein_rx_16_2">'Seite 5'!$H$65</definedName>
    <definedName name="ein_rx_17_1">'Seite 5'!$J$67</definedName>
    <definedName name="ein_rx_17_2">'Seite 5'!$J$69</definedName>
    <definedName name="ein_rx_18_1">'Seite 3'!$AT$45</definedName>
    <definedName name="ein_rx_18_2">'Seite 3'!$AT$47</definedName>
    <definedName name="ein_rx_2_1">'Seite 2'!$E$34</definedName>
    <definedName name="ein_rx_2_2">'Seite 2'!$M$34</definedName>
    <definedName name="ein_rx_20_1">'Seite 5'!$F$12</definedName>
    <definedName name="ein_rx_20_2">'Seite 5'!$P$12</definedName>
    <definedName name="ein_rx_21_1">'Seite 5'!$F$35</definedName>
    <definedName name="ein_rx_21_2">'Seite 5'!$P$35</definedName>
    <definedName name="ein_rx_22_1">'Seite 5'!$F$40</definedName>
    <definedName name="ein_rx_22_2">'Seite 5'!$P$40</definedName>
    <definedName name="ein_rx_3_1">'Seite 2'!$E$59</definedName>
    <definedName name="ein_rx_3_2">'Seite 2'!$AA$59</definedName>
    <definedName name="ein_rx_3_3">'Seite 2'!$AW$59</definedName>
    <definedName name="ein_rx_4_1">'Seite 2'!$E$69</definedName>
    <definedName name="ein_rx_4_2">'Seite 2'!$M$69</definedName>
    <definedName name="ein_rx_5_1">'Seite 3'!$F$22</definedName>
    <definedName name="ein_rx_5_2">'Seite 3'!$N$22</definedName>
    <definedName name="ein_rx_6_1">'Seite 3'!$BF$42</definedName>
    <definedName name="ein_rx_6_2">'Seite 3'!$BN$42</definedName>
    <definedName name="ein_rx_7_1">'Seite 3'!$F$45</definedName>
    <definedName name="ein_rx_7_2">'Seite 3'!$AL$45</definedName>
    <definedName name="ein_rx_8_1">'Seite 3'!$F$65</definedName>
    <definedName name="ein_rx_8_2">'Seite 3'!$AT$65</definedName>
    <definedName name="ein_rx_8_3">'Seite 3'!$F$67</definedName>
    <definedName name="ein_rx_8_4">'Seite 3'!$AT$67</definedName>
    <definedName name="ein_rx_9_1">'Seite 3'!$F$83</definedName>
    <definedName name="ein_rx_9_2">'Seite 3'!$N$83</definedName>
    <definedName name="ein_x_1">'Seite 1'!$F$82</definedName>
    <definedName name="ein_x_10">'Seite 5'!$F$48</definedName>
    <definedName name="ein_x_11">'Seite 5'!$F$55</definedName>
    <definedName name="ein_x_12">'Seite 5'!$H$71</definedName>
    <definedName name="ein_x_13">'Seite 5'!$F$73</definedName>
    <definedName name="ein_x_14">'Seite 6'!$M$42</definedName>
    <definedName name="ein_x_15">'Seite 6'!$M$44</definedName>
    <definedName name="ein_x_16">'Seite 6'!$M$46</definedName>
    <definedName name="ein_x_17">'Seite 6'!$M$48</definedName>
    <definedName name="ein_x_18">'Seite 6'!$M$50</definedName>
    <definedName name="ein_x_19">'Seite 6'!$M$52</definedName>
    <definedName name="ein_x_2">'Seite 2'!$E$11</definedName>
    <definedName name="ein_x_20">'Seite 6'!$M$54</definedName>
    <definedName name="ein_x_21">'Seite 6'!$M$56</definedName>
    <definedName name="ein_x_22">'Seite 6'!$M$58</definedName>
    <definedName name="ein_x_3">'Seite 2'!$E$21</definedName>
    <definedName name="ein_x_4">'Seite 2'!$E$30</definedName>
    <definedName name="ein_x_5">'Seite 3'!$AL$39</definedName>
    <definedName name="ein_x_6">'Seite 4'!$E$54</definedName>
    <definedName name="ein_x_8">'Seite 5'!$F$16</definedName>
    <definedName name="ein_z_12_1">'Seite 4'!$S$13</definedName>
    <definedName name="ein_z_12_10">'Seite 4'!$AG$17</definedName>
    <definedName name="ein_z_12_11">'Seite 4'!$AU$17</definedName>
    <definedName name="ein_z_12_12">'Seite 4'!$BI$17</definedName>
    <definedName name="ein_z_12_13">'Seite 4'!$S$19</definedName>
    <definedName name="ein_z_12_14">'Seite 4'!$AG$19</definedName>
    <definedName name="ein_z_12_15">'Seite 4'!$AU$19</definedName>
    <definedName name="ein_z_12_16">'Seite 4'!$BI$19</definedName>
    <definedName name="ein_z_12_17">'Seite 4'!$S$21</definedName>
    <definedName name="ein_z_12_18">'Seite 4'!$AG$21</definedName>
    <definedName name="ein_z_12_19">'Seite 4'!$AU$21</definedName>
    <definedName name="ein_z_12_2">'Seite 4'!$AG$13</definedName>
    <definedName name="ein_z_12_20">'Seite 4'!$BI$21</definedName>
    <definedName name="ein_z_12_21">'Seite 4'!$S$23</definedName>
    <definedName name="ein_z_12_22">'Seite 4'!$AG$23</definedName>
    <definedName name="ein_z_12_23">'Seite 4'!$AU$23</definedName>
    <definedName name="ein_z_12_24">'Seite 4'!$BI$23</definedName>
    <definedName name="ein_z_12_25">'Seite 4'!$S$25</definedName>
    <definedName name="ein_z_12_26">'Seite 4'!$AG$25</definedName>
    <definedName name="ein_z_12_27">'Seite 4'!$AU$25</definedName>
    <definedName name="ein_z_12_28">'Seite 4'!$BI$25</definedName>
    <definedName name="ein_z_12_29">'Seite 4'!$S$31</definedName>
    <definedName name="ein_z_12_3">'Seite 4'!$AU$13</definedName>
    <definedName name="ein_z_12_30">'Seite 4'!$AG$31</definedName>
    <definedName name="ein_z_12_31">'Seite 4'!$AU$31</definedName>
    <definedName name="ein_z_12_32">'Seite 4'!$BI$31</definedName>
    <definedName name="ein_z_12_33">'Seite 4'!$S$33</definedName>
    <definedName name="ein_z_12_34">'Seite 4'!$AG$33</definedName>
    <definedName name="ein_z_12_35">'Seite 4'!$AU$33</definedName>
    <definedName name="ein_z_12_36">'Seite 4'!$BI$33</definedName>
    <definedName name="ein_z_12_37">'Seite 4'!$S$82</definedName>
    <definedName name="ein_z_12_38">'Seite 4'!$AM$82</definedName>
    <definedName name="ein_z_12_4">'Seite 4'!$BI$13</definedName>
    <definedName name="ein_z_12_5">'Seite 4'!$S$15</definedName>
    <definedName name="ein_z_12_6">'Seite 4'!$AG$15</definedName>
    <definedName name="ein_z_12_7">'Seite 4'!$AU$15</definedName>
    <definedName name="ein_z_12_8">'Seite 4'!$BI$15</definedName>
    <definedName name="ein_z_12_9">'Seite 4'!$S$17</definedName>
    <definedName name="Eingabekontrolle">'Stammdaten'!$B$7</definedName>
    <definedName name="EmpfBetrieb">'Eintragung'!$H$86</definedName>
    <definedName name="EmpfPersEmail">'Eintragung'!$F$84</definedName>
    <definedName name="EmpfPersFax">'Eintragung'!$F$83</definedName>
    <definedName name="EmpfPersNachname">'Eintragung'!$F$78</definedName>
    <definedName name="EmpfPerson">'Eintragung'!$H$76</definedName>
    <definedName name="EmpfPersOrt">'Eintragung'!$F$81</definedName>
    <definedName name="EmpfPersPLZ">'Eintragung'!$F$80</definedName>
    <definedName name="EmpfPersStrasse">'Eintragung'!$F$79</definedName>
    <definedName name="EmpfPersTel">'Eintragung'!$F$82</definedName>
    <definedName name="EmpfPersTitel">'Eintragung'!$F$76</definedName>
    <definedName name="EmpfPersVorname">'Eintragung'!$F$77</definedName>
    <definedName name="EmpfStbPers">'Eintragung'!$F$75</definedName>
    <definedName name="EmpfStbUnt">'Eintragung'!$F$85</definedName>
    <definedName name="EmpfUntEmail">'Eintragung'!$F$94</definedName>
    <definedName name="EmpfUntFax">'Eintragung'!$F$93</definedName>
    <definedName name="EmpfUntNachname">'Eintragung'!$F$88</definedName>
    <definedName name="EmpfUntOrt">'Eintragung'!$F$91</definedName>
    <definedName name="EmpfUntPLZ">'Eintragung'!$F$90</definedName>
    <definedName name="EmpfUntStrasse">'Eintragung'!$F$89</definedName>
    <definedName name="EmpfUntTel">'Eintragung'!$F$92</definedName>
    <definedName name="EmpfUntTitel">'Eintragung'!$F$86</definedName>
    <definedName name="EmpfUntVorname">'Eintragung'!$F$87</definedName>
    <definedName name="FABetrieb">'Eintragung'!$H$11</definedName>
    <definedName name="FaPersName">'Eintragung'!$F$2</definedName>
    <definedName name="FAPerson">'Eintragung'!$H$3</definedName>
    <definedName name="FaPersOrtPostfach">'Eintragung'!$F$8</definedName>
    <definedName name="FaPersOrtStrasse">'Eintragung'!$F$5</definedName>
    <definedName name="FaPersPLZPostfach">'Eintragung'!$F$7</definedName>
    <definedName name="FaPersPLZStrasse">'Eintragung'!$F$4</definedName>
    <definedName name="FaPersPostfach">'Eintragung'!$F$6</definedName>
    <definedName name="FaPersSteuernummer">'Eintragung'!$F$9</definedName>
    <definedName name="FaPersStrasse">'Eintragung'!$F$3</definedName>
    <definedName name="FaUntName">'Eintragung'!$F$10</definedName>
    <definedName name="FaUntOrtStrasse">'Eintragung'!$F$13</definedName>
    <definedName name="FaUntPLZStrasse">'Eintragung'!$F$12</definedName>
    <definedName name="FaUntPostfach">'Eintragung'!$F$14</definedName>
    <definedName name="FaUntSteuernummer">'Eintragung'!$F$15</definedName>
    <definedName name="FaUntStrasse">'Eintragung'!$F$11</definedName>
    <definedName name="First6">'Seite 6'!$E$12</definedName>
    <definedName name="FirstRun">'Stammdaten'!$B$10</definedName>
    <definedName name="GlOrtStrasse">'Eintragung'!$F$118</definedName>
    <definedName name="GlPLZStrasse">'Eintragung'!$F$117</definedName>
    <definedName name="GlPostfach">'Eintragung'!$F$116</definedName>
    <definedName name="GlStrasse">'Eintragung'!$F$115</definedName>
    <definedName name="Header">'Stammdaten'!$B$9</definedName>
    <definedName name="Header2">'Seite 2'!$D$3</definedName>
    <definedName name="Header3">'Seite 3'!$E$3</definedName>
    <definedName name="Header4">'Seite 4'!$D$3</definedName>
    <definedName name="Header5">'Seite 5'!$E$3</definedName>
    <definedName name="Header6">'Seite 6'!$D$3</definedName>
    <definedName name="KDBezeichnung1">'Kanzleidaten'!$C$2</definedName>
    <definedName name="KDBezeichnung2">'Kanzleidaten'!$C$3</definedName>
    <definedName name="KDEmail">'Kanzleidaten'!$C$10</definedName>
    <definedName name="KDFax">'Kanzleidaten'!$C$8</definedName>
    <definedName name="KDInternet">'Kanzleidaten'!$C$11</definedName>
    <definedName name="KDMobil">'Kanzleidaten'!$C$9</definedName>
    <definedName name="KDOrt">'Kanzleidaten'!$C$6</definedName>
    <definedName name="KDPLZ">'Kanzleidaten'!$C$5</definedName>
    <definedName name="KDStrasse">'Kanzleidaten'!$C$4</definedName>
    <definedName name="KDTel">'Kanzleidaten'!$C$7</definedName>
    <definedName name="PCDO2">'Stammdaten'!$B$6</definedName>
    <definedName name="PersBankHauptBLZ">'Eintragung'!$F$56</definedName>
    <definedName name="PersBankHauptKtoNr">'Eintragung'!$F$55</definedName>
    <definedName name="PersBeruf">'Eintragung'!$F$22</definedName>
    <definedName name="PersEmail">'Eintragung'!$F$32</definedName>
    <definedName name="PersFamilieDatum">'Eintragung'!$F$36</definedName>
    <definedName name="PersFamilienstand">'Eintragung'!$F$35</definedName>
    <definedName name="PersFax">'Eintragung'!$F$31</definedName>
    <definedName name="PersGeburtsdatum">'Eintragung'!$F$20</definedName>
    <definedName name="PersGeburtsname">'Eintragung'!$F$19</definedName>
    <definedName name="PersIdentNr">'Eintragung'!$F$29</definedName>
    <definedName name="PersName">'Eintragung'!$F$18</definedName>
    <definedName name="PersOrtPostfach">'Eintragung'!$F$28</definedName>
    <definedName name="PersOrtStrasse">'Eintragung'!$F$25</definedName>
    <definedName name="PersPLZPostfach">'Eintragung'!$F$27</definedName>
    <definedName name="PersPLZStrasse">'Eintragung'!$F$24</definedName>
    <definedName name="PersPostfach">'Eintragung'!$F$26</definedName>
    <definedName name="PersReligion">'Eintragung'!$F$21</definedName>
    <definedName name="PersStrasse">'Eintragung'!$F$23</definedName>
    <definedName name="PersTelefon">'Eintragung'!$F$30</definedName>
    <definedName name="PersTitel">'Eintragung'!$F$16</definedName>
    <definedName name="PersVorname">'Eintragung'!$F$17</definedName>
    <definedName name="Steuerpflichtiger">'Stammdaten'!$B$8</definedName>
    <definedName name="ToolDatum">'Stammdaten'!$B$4</definedName>
    <definedName name="ToolInfo">'Stammdaten'!$B$5</definedName>
    <definedName name="ToolName">'Stammdaten'!$B$2</definedName>
    <definedName name="ToolVersion">'Stammdaten'!$B$3</definedName>
    <definedName name="UntAbwWj">'Eintragung'!$F$120</definedName>
    <definedName name="UntBankHauptBLZ">'Eintragung'!$F$62</definedName>
    <definedName name="UntBankHauptKtoNr">'Eintragung'!$F$61</definedName>
    <definedName name="UntBezeichnung">'Eintragung'!$F$96</definedName>
    <definedName name="UntEmail">'Eintragung'!$F$105</definedName>
    <definedName name="UntFax">'Eintragung'!$F$104</definedName>
    <definedName name="UntGegenstand">'Eintragung'!$F$95</definedName>
    <definedName name="UntGewermittlung">'Eintragung'!$F$119</definedName>
    <definedName name="UntLStA">'Eintragung'!$F$122</definedName>
    <definedName name="UntOrtPostfach">'Eintragung'!$F$102</definedName>
    <definedName name="UntOrtStrasse">'Eintragung'!$F$99</definedName>
    <definedName name="UntPLZPostfach">'Eintragung'!$F$101</definedName>
    <definedName name="UntPLZStrasse">'Eintragung'!$F$98</definedName>
    <definedName name="UntPostfach">'Eintragung'!$F$100</definedName>
    <definedName name="UntRegister">'Eintragung'!$F$113</definedName>
    <definedName name="UntRegisterDatum">'Eintragung'!$F$114</definedName>
    <definedName name="UntStrasse">'Eintragung'!$F$97</definedName>
    <definedName name="UntTelefon">'Eintragung'!$F$103</definedName>
    <definedName name="UntUmsatzsbest">'Eintragung'!$F$123</definedName>
    <definedName name="USt_IdNr">'Eintragung'!$F$121</definedName>
    <definedName name="ZAlleBLZ">'Seite 1'!$BH$82</definedName>
    <definedName name="ZAlleInhaber">'Seite 1'!$F$88</definedName>
    <definedName name="ZAlleKtoNr">'Seite 1'!$AB$82</definedName>
    <definedName name="ZAlleName">'Seite 1'!$F$85</definedName>
    <definedName name="ZBetriebBLZ">'Seite 2'!$BG$21</definedName>
    <definedName name="ZBetriebInhaber">'Seite 2'!$E$27</definedName>
    <definedName name="ZBetriebKtoNr">'Seite 2'!$AA$21</definedName>
    <definedName name="ZBetriebName">'Seite 2'!$E$24</definedName>
    <definedName name="ZBsName">'Seite 4'!$E$69</definedName>
    <definedName name="ZBsOrt">'Seite 4'!$Q$75</definedName>
    <definedName name="ZBsPLZ">'Seite 4'!$E$75</definedName>
    <definedName name="ZBsPLZOrt1">'Seite 3'!$T$22</definedName>
    <definedName name="ZBsPLZOrt2">'Seite 3'!$T$31</definedName>
    <definedName name="ZBsStrasse">'Seite 4'!$E$72</definedName>
    <definedName name="ZBsStrasse1">'Seite 3'!$T$24</definedName>
    <definedName name="ZBsStrasse2">'Seite 3'!$T$33</definedName>
    <definedName name="ZBsTelefon1">'Seite 3'!$T$27</definedName>
    <definedName name="ZBsTelefon2">'Seite 3'!$T$36</definedName>
    <definedName name="ZEgBeruf">'Seite 1'!$F$57</definedName>
    <definedName name="ZEgGeburt">'Seite 1'!$BH$57</definedName>
    <definedName name="ZEgName">'Seite 1'!$F$54</definedName>
    <definedName name="ZEgOrt">'Seite 1'!$R$63</definedName>
    <definedName name="ZEgPLZ">'Seite 1'!$F$63</definedName>
    <definedName name="ZEgReligion">'Seite 1'!$BT$60</definedName>
    <definedName name="ZEgStrasse">'Seite 1'!$F$60</definedName>
    <definedName name="ZEmpfAnschrift">'Seite 2'!$E$51</definedName>
    <definedName name="ZEmpfEMail">'Seite 2'!$E$57</definedName>
    <definedName name="ZEmpfName">'Seite 2'!$E$49</definedName>
    <definedName name="ZEmpfTelefax">'Seite 2'!$AO$54</definedName>
    <definedName name="ZEmpfTelefon">'Seite 2'!$E$54</definedName>
    <definedName name="ZFaBezeichnung">'Seite 1'!$F$7</definedName>
    <definedName name="ZFaName">'Seite 6'!$F$68</definedName>
    <definedName name="ZFaPLZOrt">'Seite 6'!$F$70</definedName>
    <definedName name="ZFaPostfachStrasse">'Seite 6'!$F$69</definedName>
    <definedName name="ZFaSteuernummer">'Seite 1'!$P$9</definedName>
    <definedName name="ZGlBezeichnung">'Seite 3'!$F$53</definedName>
    <definedName name="ZGlOrtPostfach">'Seite 3'!$R$62</definedName>
    <definedName name="ZGlOrtStrasse">'Seite 3'!$R$59</definedName>
    <definedName name="ZGlPLZPostfach">'Seite 3'!$F$62</definedName>
    <definedName name="ZGlPLZStrasse">'Seite 3'!$F$59</definedName>
    <definedName name="ZGlStrasse">'Seite 3'!$F$56</definedName>
    <definedName name="ZKindGeburt1">'Seite 1'!$BH$71</definedName>
    <definedName name="ZKindGeburt2">'Seite 1'!$BH$74</definedName>
    <definedName name="ZKindGeburt3">'Seite 1'!$BH$77</definedName>
    <definedName name="ZKindName1">'Seite 1'!$F$71</definedName>
    <definedName name="ZKindName2">'Seite 1'!$F$74</definedName>
    <definedName name="ZKindName3">'Seite 1'!$F$77</definedName>
    <definedName name="ZOrtDatum">'Seite 6'!$E$37</definedName>
    <definedName name="ZPersBeruf">'Seite 1'!$F$23</definedName>
    <definedName name="ZPersEmail">'Seite 1'!$F$42</definedName>
    <definedName name="ZPersFax">'Seite 1'!$AP$39</definedName>
    <definedName name="ZPersGeburt">'Seite 1'!$BH$23</definedName>
    <definedName name="ZPersGeschieden">'Seite 1'!$AP$49</definedName>
    <definedName name="ZPersGetrennt">'Seite 1'!$BH$49</definedName>
    <definedName name="ZPersInternet">'Seite 1'!$F$45</definedName>
    <definedName name="ZPersName">'Seite 1'!$F$20</definedName>
    <definedName name="ZPersonBLZ">'Seite 2'!$BG$11</definedName>
    <definedName name="ZPersonInhaber">'Seite 2'!$E$17</definedName>
    <definedName name="ZPersonKtoNr">'Seite 2'!$AA$11</definedName>
    <definedName name="ZPersonName">'Seite 2'!$E$14</definedName>
    <definedName name="ZPersOrtPostfach">'Seite 1'!$R$32</definedName>
    <definedName name="ZPersOrtStrasse">'Seite 1'!$R$29</definedName>
    <definedName name="ZPersPLZPostfach">'Seite 1'!$F$32</definedName>
    <definedName name="ZPersPLZStrasse">'Seite 1'!$F$29</definedName>
    <definedName name="ZPersReligion">'Seite 1'!$BT$26</definedName>
    <definedName name="ZPersStrasse">'Seite 1'!$F$26</definedName>
    <definedName name="ZPersTelefon">'Seite 1'!$F$39</definedName>
    <definedName name="ZPersVerheiratet">'Seite 1'!$F$49</definedName>
    <definedName name="ZPersVerwitwet">'Seite 1'!$X$49</definedName>
    <definedName name="ZRegisterEintragDatum">'Seite 3'!$N$45</definedName>
    <definedName name="ZStBEmail">'Seite 2'!$E$44</definedName>
    <definedName name="ZStBFax">'Seite 2'!$AO$41</definedName>
    <definedName name="ZStBName">'Seite 2'!$S$34</definedName>
    <definedName name="ZStBPLZOrt">'Seite 2'!$S$38</definedName>
    <definedName name="ZStBStrasse">'Seite 2'!$S$36</definedName>
    <definedName name="ZStBTel">'Seite 2'!$E$41</definedName>
    <definedName name="ZUntBezeichnung">'Seite 2'!$E$80</definedName>
    <definedName name="ZUntEmail">'Seite 3'!$F$14</definedName>
    <definedName name="ZUntFax">'Seite 3'!$AP$11</definedName>
    <definedName name="ZUntGegenstand">'Seite 2'!$E$76</definedName>
    <definedName name="ZUntInternet">'Seite 3'!$F$17</definedName>
    <definedName name="ZUntOrtStrasse">'Seite 2'!$Q$86</definedName>
    <definedName name="ZUntPLZPostfach">'Seite 2'!$E$89</definedName>
    <definedName name="ZUntPLZStrasse">'Seite 2'!$E$86</definedName>
    <definedName name="ZUntPostfachOrt">'Seite 2'!$Q$89</definedName>
    <definedName name="ZUntStrasse">'Seite 2'!$E$83</definedName>
    <definedName name="ZUntTelefon">'Seite 3'!$F$11</definedName>
    <definedName name="ZUSt_IdNr">'Seite 5'!$L$74</definedName>
    <definedName name="ZWjBeginn">'Seite 4'!$AK$46</definedName>
    <definedName name="ZWjEnde">'Seite 4'!$BG$46</definedName>
  </definedNames>
  <calcPr fullCalcOnLoad="1"/>
</workbook>
</file>

<file path=xl/sharedStrings.xml><?xml version="1.0" encoding="utf-8"?>
<sst xmlns="http://schemas.openxmlformats.org/spreadsheetml/2006/main" count="1510" uniqueCount="633">
  <si>
    <r>
      <t>Hinweis:</t>
    </r>
    <r>
      <rPr>
        <sz val="7"/>
        <rFont val="Arial"/>
        <family val="2"/>
      </rPr>
      <t xml:space="preserve"> Angaben zu Tz. 7.7 und 7.8 sind nicht erforderlich; Umsatzsteuer-Voranmeldungen sind grundsätzlich nicht abzugeben.</t>
    </r>
  </si>
  <si>
    <t>7.7 Soll- / Istversteuerung der Entgelte</t>
  </si>
  <si>
    <r>
      <t>Hinweis: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Die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mit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diesem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Fragebogen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angeforderten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Daten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weden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aufgrund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der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§§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88,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90,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93,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97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und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138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der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Abgabenordnung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erhoben.</t>
    </r>
  </si>
  <si>
    <r>
      <t>8.</t>
    </r>
    <r>
      <rPr>
        <sz val="6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Angaben</t>
    </r>
    <r>
      <rPr>
        <sz val="6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zur</t>
    </r>
    <r>
      <rPr>
        <sz val="6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Beteiligung</t>
    </r>
    <r>
      <rPr>
        <sz val="6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an</t>
    </r>
    <r>
      <rPr>
        <sz val="6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einer</t>
    </r>
    <r>
      <rPr>
        <sz val="6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Personengesellschaft/-gemeinschaft</t>
    </r>
  </si>
  <si>
    <r>
      <t>Die</t>
    </r>
    <r>
      <rPr>
        <sz val="3"/>
        <rFont val="Arial"/>
        <family val="2"/>
      </rPr>
      <t xml:space="preserve"> </t>
    </r>
    <r>
      <rPr>
        <sz val="8"/>
        <rFont val="Arial"/>
        <family val="0"/>
      </rPr>
      <t>Besteuerung</t>
    </r>
    <r>
      <rPr>
        <sz val="3"/>
        <rFont val="Arial"/>
        <family val="2"/>
      </rPr>
      <t xml:space="preserve"> </t>
    </r>
    <r>
      <rPr>
        <sz val="8"/>
        <rFont val="Arial"/>
        <family val="0"/>
      </rPr>
      <t>erfolgt</t>
    </r>
    <r>
      <rPr>
        <sz val="3"/>
        <rFont val="Arial"/>
        <family val="2"/>
      </rPr>
      <t xml:space="preserve"> </t>
    </r>
    <r>
      <rPr>
        <sz val="8"/>
        <rFont val="Arial"/>
        <family val="0"/>
      </rPr>
      <t>nach</t>
    </r>
    <r>
      <rPr>
        <sz val="3"/>
        <rFont val="Arial"/>
        <family val="2"/>
      </rPr>
      <t xml:space="preserve"> </t>
    </r>
    <r>
      <rPr>
        <sz val="8"/>
        <rFont val="Arial"/>
        <family val="0"/>
      </rPr>
      <t>den</t>
    </r>
    <r>
      <rPr>
        <sz val="3"/>
        <rFont val="Arial"/>
        <family val="2"/>
      </rPr>
      <t xml:space="preserve"> </t>
    </r>
    <r>
      <rPr>
        <sz val="8"/>
        <rFont val="Arial"/>
        <family val="0"/>
      </rPr>
      <t>allgemeinen</t>
    </r>
    <r>
      <rPr>
        <sz val="3"/>
        <rFont val="Arial"/>
        <family val="2"/>
      </rPr>
      <t xml:space="preserve"> </t>
    </r>
    <r>
      <rPr>
        <sz val="8"/>
        <rFont val="Arial"/>
        <family val="0"/>
      </rPr>
      <t>Vorschriften</t>
    </r>
    <r>
      <rPr>
        <sz val="3"/>
        <rFont val="Arial"/>
        <family val="2"/>
      </rPr>
      <t xml:space="preserve"> </t>
    </r>
    <r>
      <rPr>
        <sz val="8"/>
        <rFont val="Arial"/>
        <family val="0"/>
      </rPr>
      <t>des</t>
    </r>
    <r>
      <rPr>
        <sz val="3"/>
        <rFont val="Arial"/>
        <family val="2"/>
      </rPr>
      <t xml:space="preserve"> </t>
    </r>
    <r>
      <rPr>
        <sz val="8"/>
        <rFont val="Arial"/>
        <family val="0"/>
      </rPr>
      <t>Umsatzsteuergesetzes</t>
    </r>
    <r>
      <rPr>
        <sz val="3"/>
        <rFont val="Arial"/>
        <family val="2"/>
      </rPr>
      <t xml:space="preserve"> </t>
    </r>
    <r>
      <rPr>
        <b/>
        <sz val="8"/>
        <rFont val="Arial"/>
        <family val="0"/>
      </rPr>
      <t>für</t>
    </r>
    <r>
      <rPr>
        <sz val="3"/>
        <rFont val="Arial"/>
        <family val="2"/>
      </rPr>
      <t xml:space="preserve"> </t>
    </r>
    <r>
      <rPr>
        <b/>
        <sz val="8"/>
        <rFont val="Arial"/>
        <family val="0"/>
      </rPr>
      <t>mindestens</t>
    </r>
    <r>
      <rPr>
        <sz val="3"/>
        <rFont val="Arial"/>
        <family val="2"/>
      </rPr>
      <t xml:space="preserve"> </t>
    </r>
    <r>
      <rPr>
        <b/>
        <sz val="8"/>
        <rFont val="Arial"/>
        <family val="0"/>
      </rPr>
      <t>fünf</t>
    </r>
    <r>
      <rPr>
        <sz val="3"/>
        <rFont val="Arial"/>
        <family val="2"/>
      </rPr>
      <t xml:space="preserve"> </t>
    </r>
    <r>
      <rPr>
        <b/>
        <sz val="8"/>
        <rFont val="Arial"/>
        <family val="0"/>
      </rPr>
      <t>Kalenderjahre</t>
    </r>
  </si>
  <si>
    <r>
      <t>neue</t>
    </r>
    <r>
      <rPr>
        <sz val="3"/>
        <rFont val="Arial"/>
        <family val="2"/>
      </rPr>
      <t xml:space="preserve"> </t>
    </r>
    <r>
      <rPr>
        <sz val="8"/>
        <rFont val="Arial"/>
        <family val="0"/>
      </rPr>
      <t>Fahrzeuge</t>
    </r>
    <r>
      <rPr>
        <sz val="3"/>
        <rFont val="Arial"/>
        <family val="2"/>
      </rPr>
      <t xml:space="preserve"> </t>
    </r>
    <r>
      <rPr>
        <sz val="8"/>
        <rFont val="Arial"/>
        <family val="0"/>
      </rPr>
      <t>oder</t>
    </r>
    <r>
      <rPr>
        <sz val="3"/>
        <rFont val="Arial"/>
        <family val="2"/>
      </rPr>
      <t xml:space="preserve"> </t>
    </r>
    <r>
      <rPr>
        <sz val="8"/>
        <rFont val="Arial"/>
        <family val="0"/>
      </rPr>
      <t>bestimmte</t>
    </r>
    <r>
      <rPr>
        <sz val="3"/>
        <rFont val="Arial"/>
        <family val="2"/>
      </rPr>
      <t xml:space="preserve"> </t>
    </r>
    <r>
      <rPr>
        <sz val="8"/>
        <rFont val="Arial"/>
        <family val="0"/>
      </rPr>
      <t>verbrauchsteuerpflichtige</t>
    </r>
    <r>
      <rPr>
        <sz val="3"/>
        <rFont val="Arial"/>
        <family val="2"/>
      </rPr>
      <t xml:space="preserve"> </t>
    </r>
    <r>
      <rPr>
        <sz val="8"/>
        <rFont val="Arial"/>
        <family val="0"/>
      </rPr>
      <t>Waren</t>
    </r>
    <r>
      <rPr>
        <sz val="3"/>
        <rFont val="Arial"/>
        <family val="2"/>
      </rPr>
      <t xml:space="preserve"> </t>
    </r>
    <r>
      <rPr>
        <sz val="8"/>
        <rFont val="Arial"/>
        <family val="0"/>
      </rPr>
      <t>innergemeinschaftlich</t>
    </r>
    <r>
      <rPr>
        <sz val="3"/>
        <rFont val="Arial"/>
        <family val="2"/>
      </rPr>
      <t xml:space="preserve"> </t>
    </r>
    <r>
      <rPr>
        <sz val="8"/>
        <rFont val="Arial"/>
        <family val="0"/>
      </rPr>
      <t>erworben</t>
    </r>
    <r>
      <rPr>
        <sz val="3"/>
        <rFont val="Arial"/>
        <family val="2"/>
      </rPr>
      <t xml:space="preserve"> </t>
    </r>
    <r>
      <rPr>
        <sz val="8"/>
        <rFont val="Arial"/>
        <family val="0"/>
      </rPr>
      <t>werden</t>
    </r>
    <r>
      <rPr>
        <sz val="3"/>
        <rFont val="Arial"/>
        <family val="2"/>
      </rPr>
      <t xml:space="preserve"> </t>
    </r>
    <r>
      <rPr>
        <sz val="8"/>
        <rFont val="Arial"/>
        <family val="0"/>
      </rPr>
      <t>(§</t>
    </r>
    <r>
      <rPr>
        <sz val="3"/>
        <rFont val="Arial"/>
        <family val="2"/>
      </rPr>
      <t xml:space="preserve"> </t>
    </r>
    <r>
      <rPr>
        <sz val="8"/>
        <rFont val="Arial"/>
        <family val="0"/>
      </rPr>
      <t>1a</t>
    </r>
    <r>
      <rPr>
        <sz val="3"/>
        <rFont val="Arial"/>
        <family val="2"/>
      </rPr>
      <t xml:space="preserve"> </t>
    </r>
    <r>
      <rPr>
        <sz val="8"/>
        <rFont val="Arial"/>
        <family val="0"/>
      </rPr>
      <t>Abs.</t>
    </r>
    <r>
      <rPr>
        <sz val="3"/>
        <rFont val="Arial"/>
        <family val="2"/>
      </rPr>
      <t xml:space="preserve"> </t>
    </r>
    <r>
      <rPr>
        <sz val="8"/>
        <rFont val="Arial"/>
        <family val="0"/>
      </rPr>
      <t>5</t>
    </r>
    <r>
      <rPr>
        <sz val="3"/>
        <rFont val="Arial"/>
        <family val="2"/>
      </rPr>
      <t xml:space="preserve"> </t>
    </r>
    <r>
      <rPr>
        <sz val="8"/>
        <rFont val="Arial"/>
        <family val="0"/>
      </rPr>
      <t>UStG).</t>
    </r>
  </si>
  <si>
    <r>
      <t>Mir</t>
    </r>
    <r>
      <rPr>
        <sz val="4"/>
        <rFont val="Arial"/>
        <family val="2"/>
      </rPr>
      <t xml:space="preserve"> </t>
    </r>
    <r>
      <rPr>
        <sz val="8"/>
        <rFont val="Arial"/>
        <family val="0"/>
      </rPr>
      <t>ist</t>
    </r>
    <r>
      <rPr>
        <sz val="4"/>
        <rFont val="Arial"/>
        <family val="2"/>
      </rPr>
      <t xml:space="preserve"> </t>
    </r>
    <r>
      <rPr>
        <sz val="8"/>
        <rFont val="Arial"/>
        <family val="0"/>
      </rPr>
      <t>bekannt,</t>
    </r>
    <r>
      <rPr>
        <sz val="4"/>
        <rFont val="Arial"/>
        <family val="2"/>
      </rPr>
      <t xml:space="preserve"> </t>
    </r>
    <r>
      <rPr>
        <sz val="8"/>
        <rFont val="Arial"/>
        <family val="0"/>
      </rPr>
      <t>dass</t>
    </r>
    <r>
      <rPr>
        <sz val="4"/>
        <rFont val="Arial"/>
        <family val="2"/>
      </rPr>
      <t xml:space="preserve"> </t>
    </r>
    <r>
      <rPr>
        <sz val="8"/>
        <rFont val="Arial"/>
        <family val="0"/>
      </rPr>
      <t>bei</t>
    </r>
    <r>
      <rPr>
        <sz val="4"/>
        <rFont val="Arial"/>
        <family val="2"/>
      </rPr>
      <t xml:space="preserve"> </t>
    </r>
    <r>
      <rPr>
        <b/>
        <sz val="8"/>
        <rFont val="Arial"/>
        <family val="0"/>
      </rPr>
      <t>monatlicher</t>
    </r>
    <r>
      <rPr>
        <sz val="4"/>
        <rFont val="Arial"/>
        <family val="2"/>
      </rPr>
      <t xml:space="preserve"> </t>
    </r>
    <r>
      <rPr>
        <sz val="8"/>
        <rFont val="Arial"/>
        <family val="0"/>
      </rPr>
      <t>Abgabe</t>
    </r>
    <r>
      <rPr>
        <sz val="4"/>
        <rFont val="Arial"/>
        <family val="2"/>
      </rPr>
      <t xml:space="preserve"> </t>
    </r>
    <r>
      <rPr>
        <sz val="8"/>
        <rFont val="Arial"/>
        <family val="0"/>
      </rPr>
      <t>der</t>
    </r>
    <r>
      <rPr>
        <sz val="4"/>
        <rFont val="Arial"/>
        <family val="2"/>
      </rPr>
      <t xml:space="preserve"> </t>
    </r>
    <r>
      <rPr>
        <sz val="8"/>
        <rFont val="Arial"/>
        <family val="0"/>
      </rPr>
      <t>Umsatzsteuer-Voranmeldungen</t>
    </r>
    <r>
      <rPr>
        <sz val="4"/>
        <rFont val="Arial"/>
        <family val="2"/>
      </rPr>
      <t xml:space="preserve"> </t>
    </r>
    <r>
      <rPr>
        <sz val="8"/>
        <rFont val="Arial"/>
        <family val="0"/>
      </rPr>
      <t>eine</t>
    </r>
    <r>
      <rPr>
        <sz val="4"/>
        <rFont val="Arial"/>
        <family val="2"/>
      </rPr>
      <t xml:space="preserve"> </t>
    </r>
    <r>
      <rPr>
        <b/>
        <sz val="8"/>
        <rFont val="Arial"/>
        <family val="0"/>
      </rPr>
      <t>Sondervorauszahlung</t>
    </r>
    <r>
      <rPr>
        <sz val="4"/>
        <rFont val="Arial"/>
        <family val="2"/>
      </rPr>
      <t xml:space="preserve"> </t>
    </r>
    <r>
      <rPr>
        <sz val="8"/>
        <rFont val="Arial"/>
        <family val="0"/>
      </rPr>
      <t>zu</t>
    </r>
    <r>
      <rPr>
        <sz val="4"/>
        <rFont val="Arial"/>
        <family val="2"/>
      </rPr>
      <t xml:space="preserve"> </t>
    </r>
    <r>
      <rPr>
        <sz val="8"/>
        <rFont val="Arial"/>
        <family val="0"/>
      </rPr>
      <t>berechnen</t>
    </r>
  </si>
  <si>
    <t>Es werden Umsätze ausgeführt, die ganz oder teilweise dem ermäßigten Steuersatz gem. § 12 Abs. 2 UStG unterliegen:</t>
  </si>
  <si>
    <t>Ich berechne die Umsatzsteuer nach</t>
  </si>
  <si>
    <r>
      <t xml:space="preserve">vereinbarten Entgelten </t>
    </r>
    <r>
      <rPr>
        <b/>
        <sz val="8"/>
        <rFont val="Arial"/>
        <family val="2"/>
      </rPr>
      <t>(Sollversteuerung).</t>
    </r>
  </si>
  <si>
    <r>
      <t xml:space="preserve">vereinnahmten Entgelten. Ich beantrage hiermit die </t>
    </r>
    <r>
      <rPr>
        <b/>
        <sz val="8"/>
        <rFont val="Arial"/>
        <family val="2"/>
      </rPr>
      <t>Istversteuerung.</t>
    </r>
  </si>
  <si>
    <t>7.8 Dauerfristverlängerung</t>
  </si>
  <si>
    <t>7.9 Umsatzsteuer-Identifikationsnummer</t>
  </si>
  <si>
    <r>
      <t xml:space="preserve">Ich </t>
    </r>
    <r>
      <rPr>
        <b/>
        <sz val="8"/>
        <rFont val="Arial"/>
        <family val="2"/>
      </rPr>
      <t>benötige</t>
    </r>
    <r>
      <rPr>
        <sz val="8"/>
        <rFont val="Arial"/>
        <family val="0"/>
      </rPr>
      <t xml:space="preserve"> für die Teilnahme am innergemeinschaftlichen Handel eine Umsatzsteuer-Identifikationsnummer (USt-IdNr.).</t>
    </r>
  </si>
  <si>
    <r>
      <t>Zusatzangaben</t>
    </r>
    <r>
      <rPr>
        <sz val="8"/>
        <rFont val="Arial"/>
        <family val="0"/>
      </rPr>
      <t xml:space="preserve"> für Unternehmer,</t>
    </r>
  </si>
  <si>
    <t>- die nur steuerfreie Umsätze ausführen, die zum Ausschluss vom Vorsteuerabzug führen,</t>
  </si>
  <si>
    <t>- für deren Umsätze Umsatzsteuer nach § 19 Abs. 1 UStG nicht erhoben wird,</t>
  </si>
  <si>
    <t>- die ihre Umsätze nach den Durchschnittssätzen des § 24 UStG versteuern:</t>
  </si>
  <si>
    <t>Ich beantrage eine USt-IdNr., weil</t>
  </si>
  <si>
    <t>innergemeinschaftliche Lieferungen ausgeführt werden (gilt nur für pauschalierende Land- und Forstwirte).</t>
  </si>
  <si>
    <t>innergemeinschaftliche Erwerbe zu versteuern sind, da die Erwerbsschwelle von 12 500 EUR jährlich</t>
  </si>
  <si>
    <t>voraussichtlich überschritten wird (§ 1a Abs. 3 UStG).</t>
  </si>
  <si>
    <t>zwei Jahren verzichtet wird (§ 1a Abs. 4 UStG).</t>
  </si>
  <si>
    <t>3</t>
  </si>
  <si>
    <t>5</t>
  </si>
  <si>
    <t>An das Finanzamt</t>
  </si>
  <si>
    <t>Fragebogen zur steuerlichen Erfassung</t>
  </si>
  <si>
    <t>Steuernummer</t>
  </si>
  <si>
    <t>Aufnahme einer gewerblichen, selbständigen (freiberuflichen) oder land- und forstwirtschaftlichen Tätigkeit</t>
  </si>
  <si>
    <t>1. Allgemeine Angaben</t>
  </si>
  <si>
    <t>1.1 Steuerpflichtige(r) / Beteiligte(r)</t>
  </si>
  <si>
    <t>Vor- und Zuname (ggf. Geburtsname)</t>
  </si>
  <si>
    <t>Ausgeübter Beruf</t>
  </si>
  <si>
    <t>Geburtsdatum</t>
  </si>
  <si>
    <t>Straße und Hausnummer</t>
  </si>
  <si>
    <t>Postleitzahl</t>
  </si>
  <si>
    <t>Wohnort</t>
  </si>
  <si>
    <t>Identifikationsnummer</t>
  </si>
  <si>
    <t>Kommunikationsverbindungen</t>
  </si>
  <si>
    <t>Telefon (Festnetz, ggf. Mobiltelefon)</t>
  </si>
  <si>
    <t>Telefax</t>
  </si>
  <si>
    <t>E-Mail</t>
  </si>
  <si>
    <t>Internetadresse</t>
  </si>
  <si>
    <t>Familienstand</t>
  </si>
  <si>
    <t>Verheiratet seit dem</t>
  </si>
  <si>
    <t>Geschieden seit dem</t>
  </si>
  <si>
    <t>Verwitwet seit dem</t>
  </si>
  <si>
    <t>Dauernd getrennt lebend seit dem</t>
  </si>
  <si>
    <t>1.2 Ehegatte</t>
  </si>
  <si>
    <t>Vorname (ggf. abweichender Familienname)</t>
  </si>
  <si>
    <t>Kontonummer</t>
  </si>
  <si>
    <t>Bankleitzahl</t>
  </si>
  <si>
    <t>Eingangsstempel oder -datum</t>
  </si>
  <si>
    <t>Stammdaten</t>
  </si>
  <si>
    <t>ToolName</t>
  </si>
  <si>
    <t>Neuanlage eines Mandats</t>
  </si>
  <si>
    <t>ToolVersion</t>
  </si>
  <si>
    <t>ToolDatum</t>
  </si>
  <si>
    <t>ToolInfo</t>
  </si>
  <si>
    <t>PCDO2</t>
  </si>
  <si>
    <t>[DDE: Mandantennummer]</t>
  </si>
  <si>
    <t>Eingabekontrolle</t>
  </si>
  <si>
    <t>Steuerpflichtiger</t>
  </si>
  <si>
    <t>Header</t>
  </si>
  <si>
    <t>FirstRun</t>
  </si>
  <si>
    <t/>
  </si>
  <si>
    <t>Aktion</t>
  </si>
  <si>
    <t>Quelle / Ziel</t>
  </si>
  <si>
    <t>Wert</t>
  </si>
  <si>
    <t>KANZLEI</t>
  </si>
  <si>
    <t>KDBezeichnung1</t>
  </si>
  <si>
    <t>KDBezeichnung2</t>
  </si>
  <si>
    <t>KDStrasse</t>
  </si>
  <si>
    <t>KDPLZ</t>
  </si>
  <si>
    <t>KDOrt</t>
  </si>
  <si>
    <t>KDTel</t>
  </si>
  <si>
    <t>KDFax</t>
  </si>
  <si>
    <t>KDMobil</t>
  </si>
  <si>
    <t>KDEmail</t>
  </si>
  <si>
    <t>KDInternet</t>
  </si>
  <si>
    <t>CopyStB</t>
  </si>
  <si>
    <t>ZStBTel</t>
  </si>
  <si>
    <t>ZStBFax</t>
  </si>
  <si>
    <t>ZStBEmail</t>
  </si>
  <si>
    <t>CopyEmpf</t>
  </si>
  <si>
    <t>Art</t>
  </si>
  <si>
    <t>Person</t>
  </si>
  <si>
    <t>Betrieb</t>
  </si>
  <si>
    <t>VF</t>
  </si>
  <si>
    <t>Wert 1</t>
  </si>
  <si>
    <t>Wert 2</t>
  </si>
  <si>
    <t>Wert 3</t>
  </si>
  <si>
    <t>Wert 4</t>
  </si>
  <si>
    <t>Wert 5</t>
  </si>
  <si>
    <t>Wert 6</t>
  </si>
  <si>
    <t>Wert 7</t>
  </si>
  <si>
    <t>Wert 8</t>
  </si>
  <si>
    <t>Wert 9</t>
  </si>
  <si>
    <t>Wert 10</t>
  </si>
  <si>
    <t>Werte 1-5</t>
  </si>
  <si>
    <t>Werte 6-10</t>
  </si>
  <si>
    <t>ZMSD</t>
  </si>
  <si>
    <t>Bezeichnung des Hauptfinanzamts der Person</t>
  </si>
  <si>
    <t>NA</t>
  </si>
  <si>
    <t>FaPersName</t>
  </si>
  <si>
    <t>FA Person</t>
  </si>
  <si>
    <t>Strasse (Hauptstrasse) des Hauptfinanzamts der Person</t>
  </si>
  <si>
    <t>FaPersStrasse</t>
  </si>
  <si>
    <t>Postleitzahl Inland (Hauptstrasse) des Hauptfinanzamts der Person</t>
  </si>
  <si>
    <t>FaPersPLZStrasse</t>
  </si>
  <si>
    <t>Ort (Hauptstrasse) des Hauptfinanzamts der Person</t>
  </si>
  <si>
    <t>FaPersOrtStrasse</t>
  </si>
  <si>
    <t>Postfach (Hauptpostfach) des Hauptfinanzamts der Person</t>
  </si>
  <si>
    <t>FaPersPostfach</t>
  </si>
  <si>
    <t>Postleitzahl Inland (Hauptpostfach) des Hauptfinanzamts der Person</t>
  </si>
  <si>
    <t>FaPersPLZPostfach</t>
  </si>
  <si>
    <t>Ort (Hauptpostfach) des Hauptfinanzamts der Person</t>
  </si>
  <si>
    <t>FaPersOrtPostfach</t>
  </si>
  <si>
    <t>Steuer-Nr (Hauptfinanzamt) der Person</t>
  </si>
  <si>
    <t>FaPersSteuernummer</t>
  </si>
  <si>
    <t>Bezeichnung des Hauptfinanzamts des Betriebs</t>
  </si>
  <si>
    <t>FaUntName</t>
  </si>
  <si>
    <t>FA Betrieb</t>
  </si>
  <si>
    <t>Strasse (Korrespondenz) des Hauptfinanzamts des Betriebs</t>
  </si>
  <si>
    <t>FaUntStrasse</t>
  </si>
  <si>
    <t>Postleitzahl Inland (Korrespondenz) des Hauptfinanzamts des Betriebs</t>
  </si>
  <si>
    <t>FaUntPLZStrasse</t>
  </si>
  <si>
    <t>Ort (Korrespondenz) des Hauptfinanzamts des Betriebs</t>
  </si>
  <si>
    <t>FaUntOrtStrasse</t>
  </si>
  <si>
    <t>Postfach (Korrespondenz) des Hauptfinanzamts des Betriebs</t>
  </si>
  <si>
    <t>FaUntPostfach</t>
  </si>
  <si>
    <t>Steuer-Nr (Hauptfinanzamt) des Unternehmens</t>
  </si>
  <si>
    <t>FaUntSteuernummer</t>
  </si>
  <si>
    <t>Titel der Person</t>
  </si>
  <si>
    <t>PersTitel</t>
  </si>
  <si>
    <t>Vorname der Person</t>
  </si>
  <si>
    <t>PersVorname</t>
  </si>
  <si>
    <t>Nachname der Person</t>
  </si>
  <si>
    <t>PersName</t>
  </si>
  <si>
    <t>Geburtsname der Person</t>
  </si>
  <si>
    <t>PersGeburtsname</t>
  </si>
  <si>
    <t>Geburtsdatum der Person</t>
  </si>
  <si>
    <t>PersGeburtsdatum</t>
  </si>
  <si>
    <t>Religion der Person</t>
  </si>
  <si>
    <t>PersReligion</t>
  </si>
  <si>
    <t>Beruf der Person</t>
  </si>
  <si>
    <t>PersBeruf</t>
  </si>
  <si>
    <t>Strasse (Hauptstrasse) der Person</t>
  </si>
  <si>
    <t>PersStrasse</t>
  </si>
  <si>
    <t>Postleitzahl Inland (Hauptstrasse) der Person</t>
  </si>
  <si>
    <t>PersPLZStrasse</t>
  </si>
  <si>
    <t>Ort (Hauptstrasse) der Person</t>
  </si>
  <si>
    <t>PersOrtStrasse</t>
  </si>
  <si>
    <t>Postfach (Hauptpostfach) der Person</t>
  </si>
  <si>
    <t>PersPostfach</t>
  </si>
  <si>
    <t>Postleitzahl Inland (Hauptpostfach) der Person</t>
  </si>
  <si>
    <t>PersPLZPostfach</t>
  </si>
  <si>
    <t>Ort (Hauptpostfach) der Person</t>
  </si>
  <si>
    <t>PersOrtPostfach</t>
  </si>
  <si>
    <t>Kommunikations-Nr (Haupttelefon) der Person</t>
  </si>
  <si>
    <t>PersTelefon</t>
  </si>
  <si>
    <t>Kommunikations-Nr (Haupttelefax) der Person</t>
  </si>
  <si>
    <t>PersFax</t>
  </si>
  <si>
    <t>Kommunikations-Nr (Haupt-E-Mail) der Person</t>
  </si>
  <si>
    <t>PersEmail</t>
  </si>
  <si>
    <t>Telefon</t>
  </si>
  <si>
    <t>Internet E-Mail oder T-Online</t>
  </si>
  <si>
    <t>Internet URL</t>
  </si>
  <si>
    <t>Mobiltelefon</t>
  </si>
  <si>
    <t>Kommunikationsmedium Person</t>
  </si>
  <si>
    <t>PersKomm</t>
  </si>
  <si>
    <t>Kommunikations-Nr der Person</t>
  </si>
  <si>
    <t>PersKommNummer</t>
  </si>
  <si>
    <t>Familienstand der Person</t>
  </si>
  <si>
    <t>PersFamilienstand</t>
  </si>
  <si>
    <t>Familienstand seit /Person</t>
  </si>
  <si>
    <t>PersFamilieDatum</t>
  </si>
  <si>
    <t>Titel des Ehegatten</t>
  </si>
  <si>
    <t>EgTitel</t>
  </si>
  <si>
    <t>Vorname des Ehegatten</t>
  </si>
  <si>
    <t>EgVorname</t>
  </si>
  <si>
    <t>Nachname des Ehegatten</t>
  </si>
  <si>
    <t>EgNachname</t>
  </si>
  <si>
    <t>Geburtsname des Ehegatten</t>
  </si>
  <si>
    <t>EgGeburtsname</t>
  </si>
  <si>
    <t>Geburtsdatum des Ehegatten</t>
  </si>
  <si>
    <t>EgGeburtsdatum</t>
  </si>
  <si>
    <t>Religion des Ehegatten</t>
  </si>
  <si>
    <t>EgReligion</t>
  </si>
  <si>
    <t>Beruf des Ehegatten</t>
  </si>
  <si>
    <t>EgBeruf</t>
  </si>
  <si>
    <t>Strasse (Hauptstrasse) des Ehegatten</t>
  </si>
  <si>
    <t>EgStrasse</t>
  </si>
  <si>
    <t>Postleitzahl Inland (Hauptstrasse) des Ehegatten</t>
  </si>
  <si>
    <t>EgPLZ</t>
  </si>
  <si>
    <t>Ort (Hauptstrasse) des Ehegatten</t>
  </si>
  <si>
    <t>EgOrt</t>
  </si>
  <si>
    <t>Vorname des Kindes</t>
  </si>
  <si>
    <t>KindVorname</t>
  </si>
  <si>
    <t>Abw Familienname des Kindes</t>
  </si>
  <si>
    <t>KindAbwName</t>
  </si>
  <si>
    <t>Bank 1</t>
  </si>
  <si>
    <t>Bank 2</t>
  </si>
  <si>
    <t>Bank 3</t>
  </si>
  <si>
    <t>Bank 4</t>
  </si>
  <si>
    <t>Bank 5</t>
  </si>
  <si>
    <t>Bank 6</t>
  </si>
  <si>
    <t>Bank 7</t>
  </si>
  <si>
    <t>Bank 8</t>
  </si>
  <si>
    <t>Bank 9</t>
  </si>
  <si>
    <t>Bank 10</t>
  </si>
  <si>
    <t>Geburtsdatum des Kindes</t>
  </si>
  <si>
    <t>KindGeburtsdatum</t>
  </si>
  <si>
    <t>Bezeichnung der Bank der Person</t>
  </si>
  <si>
    <t>PersBankName</t>
  </si>
  <si>
    <t>Konto-Nr der Person</t>
  </si>
  <si>
    <t>PersBankKtoNr</t>
  </si>
  <si>
    <t>Bankleitzahl der Bank der Person</t>
  </si>
  <si>
    <t>PersBankBLZ</t>
  </si>
  <si>
    <t>Abw Kontoinhaber Person</t>
  </si>
  <si>
    <t>PersBankAbweicher</t>
  </si>
  <si>
    <t>Bezeichnung der Bank des Betriebs</t>
  </si>
  <si>
    <t>UntBankName</t>
  </si>
  <si>
    <t>Konto-Nr des Unternehmens</t>
  </si>
  <si>
    <t>UntBankKtoNr</t>
  </si>
  <si>
    <t>Bankleitzahl der Bank des Betriebs</t>
  </si>
  <si>
    <t>UntBankBLZ</t>
  </si>
  <si>
    <t>Abw Kontoinhaber Betrieb</t>
  </si>
  <si>
    <t>UntBankAbweicher</t>
  </si>
  <si>
    <t>BankAlleBezeichnung</t>
  </si>
  <si>
    <t>BankAlleKtoNr</t>
  </si>
  <si>
    <t>BankAlleBLZ</t>
  </si>
  <si>
    <t>BankAlleAbweicher</t>
  </si>
  <si>
    <t>BankPersBezeichnung</t>
  </si>
  <si>
    <t>BankPersKtoNr</t>
  </si>
  <si>
    <t>BankPersBLZ</t>
  </si>
  <si>
    <t>BankPersAbweicher</t>
  </si>
  <si>
    <t>BankUntBezeichnung</t>
  </si>
  <si>
    <t>BankUntKtoNr</t>
  </si>
  <si>
    <t>BankUntBLZ</t>
  </si>
  <si>
    <t>BankUntAbweicher</t>
  </si>
  <si>
    <t>Empfangsbevollmächtigter ist StB Person</t>
  </si>
  <si>
    <t>EmpfStbPers</t>
  </si>
  <si>
    <t>Empf Person</t>
  </si>
  <si>
    <t>Titel des Empfangsbevollm Person</t>
  </si>
  <si>
    <t>EmpfPersTitel</t>
  </si>
  <si>
    <t>Vorname des Empfangsbevollm Person</t>
  </si>
  <si>
    <t>EmpfPersVorname</t>
  </si>
  <si>
    <t>Nachname des Empfangsbevollm Person</t>
  </si>
  <si>
    <t>EmpfPersNachname</t>
  </si>
  <si>
    <t>Strasse (Hauptstrasse) des Empfangsbevollm Person</t>
  </si>
  <si>
    <t>EmpfPersStrasse</t>
  </si>
  <si>
    <t>Postleitzahl Inland (Hauptstrasse) des Empfangsbevollm Person</t>
  </si>
  <si>
    <t>EmpfPersPLZ</t>
  </si>
  <si>
    <t>Ort (Hauptstrasse) des Empfangsbevollm Person</t>
  </si>
  <si>
    <t>EmpfPersOrt</t>
  </si>
  <si>
    <t>Empfangsbevollmächtigter ist StB Betrieb</t>
  </si>
  <si>
    <t>EmpfStbUnt</t>
  </si>
  <si>
    <t>Empf Betrieb</t>
  </si>
  <si>
    <t>Titel des Empfangsbevollm Betrieb</t>
  </si>
  <si>
    <t>EmpfUntTitel</t>
  </si>
  <si>
    <t>Vorname des Empfangsbevollm Betrieb</t>
  </si>
  <si>
    <t>EmpfUntVorname</t>
  </si>
  <si>
    <t>Nachname des Empfangsbevollm Betrieb</t>
  </si>
  <si>
    <t>EmpfUntNachname</t>
  </si>
  <si>
    <t>Strasse (Hauptstrasse) des Empfangsbevollm Betrieb</t>
  </si>
  <si>
    <t>EmpfUntStrasse</t>
  </si>
  <si>
    <t>Postleitzahl Inland (Hauptstrasse) des Empfangsbevollm Betrieb</t>
  </si>
  <si>
    <t>EmpfUntPLZ</t>
  </si>
  <si>
    <t>Ort (Hauptstrasse) des Empfangsbevollm Betrieb</t>
  </si>
  <si>
    <t>EmpfUntOrt</t>
  </si>
  <si>
    <t>Unternehmensgegenstand</t>
  </si>
  <si>
    <t>UntGegenstand</t>
  </si>
  <si>
    <t>Unternehmensbezeichnung</t>
  </si>
  <si>
    <t>UntBezeichnung</t>
  </si>
  <si>
    <t>Strasse (Hauptstrasse) des Betriebs des Mandanten</t>
  </si>
  <si>
    <t>UntStrasse</t>
  </si>
  <si>
    <t>Postleitzahl Inland (Hauptstrasse) des Betriebs des Mandanten</t>
  </si>
  <si>
    <t>UntPLZStrasse</t>
  </si>
  <si>
    <t>Ort (Hauptstrasse) des Betriebs des Mandanten</t>
  </si>
  <si>
    <t>UntOrtStrasse</t>
  </si>
  <si>
    <t>Postfach (Hauptpostfach) des Betriebs des Mandanten</t>
  </si>
  <si>
    <t>UntPostfach</t>
  </si>
  <si>
    <t>Postleitzahl Inland (Hauptpostfach) des Betriebs des Mandanten</t>
  </si>
  <si>
    <t>UntPLZPostfach</t>
  </si>
  <si>
    <t>Ort (Hauptpostfach) des Betriebs des Mandanten</t>
  </si>
  <si>
    <t>UntOrtPostfach</t>
  </si>
  <si>
    <t>Kommunikations-Nr (Haupttelefon) des Betriebs</t>
  </si>
  <si>
    <t>UntTelefon</t>
  </si>
  <si>
    <t>Kommunikations-Nr (Haupttelefax) des Betriebs</t>
  </si>
  <si>
    <t>UntFax</t>
  </si>
  <si>
    <t>Kommunikations-Nr (Haupt-E-Mail) des Betriebs</t>
  </si>
  <si>
    <t>UntEmail</t>
  </si>
  <si>
    <t>Kommunikationsmedium Betrieb</t>
  </si>
  <si>
    <t>UntKomm</t>
  </si>
  <si>
    <t>Kommunikations-Nr des Betriebs</t>
  </si>
  <si>
    <t>UntKommNummer</t>
  </si>
  <si>
    <t>Bezeichnung der Betriebsstätte</t>
  </si>
  <si>
    <t>BsBezeichnung</t>
  </si>
  <si>
    <t>Strasse (Hauptstrasse) der Betriebsstätte des Mandanten</t>
  </si>
  <si>
    <t>BsStrasse</t>
  </si>
  <si>
    <t>Postleitzahl Inland (Hauptstrasse) der Betriebsstätte des Mandanten</t>
  </si>
  <si>
    <t>BsPLZ</t>
  </si>
  <si>
    <t>Ort (Hauptstrasse) der Betriebsstätte des Mandanten</t>
  </si>
  <si>
    <t>BsOrt</t>
  </si>
  <si>
    <t>Kommunikations-Nr (Haupttelefon) der Betriebsstätte</t>
  </si>
  <si>
    <t>BsTelefon</t>
  </si>
  <si>
    <t>Registereintrag</t>
  </si>
  <si>
    <t>UntRegister</t>
  </si>
  <si>
    <t>Strasse (Geschäftsleitung) des Betriebs</t>
  </si>
  <si>
    <t>GlStrasse</t>
  </si>
  <si>
    <t>Postleitzahl Inland (Geschäftsleitung) des Betriebs</t>
  </si>
  <si>
    <t>GlPLZStrasse</t>
  </si>
  <si>
    <t>Ort (Geschäftsleitung) des Betriebs</t>
  </si>
  <si>
    <t>GlOrtStrasse</t>
  </si>
  <si>
    <t>Gewinnermittlungsart</t>
  </si>
  <si>
    <t>UntGewermittlung</t>
  </si>
  <si>
    <t>Abweichendes Wirtschaftsjahr</t>
  </si>
  <si>
    <t>UntAbwWj</t>
  </si>
  <si>
    <t>USt-IdNr</t>
  </si>
  <si>
    <t>USt_IdNr</t>
  </si>
  <si>
    <t>Lohnsteueranmeldung</t>
  </si>
  <si>
    <t>UntLStA</t>
  </si>
  <si>
    <t>Art der Umsatzbesteuerung</t>
  </si>
  <si>
    <t>UntUmsatzsbest</t>
  </si>
  <si>
    <t>COPY</t>
  </si>
  <si>
    <t>ZFaBezeichnung</t>
  </si>
  <si>
    <t>ZFaSteuernummer</t>
  </si>
  <si>
    <t>ZPersName</t>
  </si>
  <si>
    <t>ZPersGeburt</t>
  </si>
  <si>
    <t>ZPersReligion</t>
  </si>
  <si>
    <t>ZPersBeruf</t>
  </si>
  <si>
    <t>ZPersStrasse</t>
  </si>
  <si>
    <t>ZPersPLZStrasse</t>
  </si>
  <si>
    <t>ZPersOrtStrasse</t>
  </si>
  <si>
    <t>ZPersPLZPostfach</t>
  </si>
  <si>
    <t>ZPersOrtPostfach</t>
  </si>
  <si>
    <t>ZPersTelefon</t>
  </si>
  <si>
    <t>ZPersFax</t>
  </si>
  <si>
    <t>ZPersEmail</t>
  </si>
  <si>
    <t>ZPersVerheiratet</t>
  </si>
  <si>
    <t>ZPersVerwitwet</t>
  </si>
  <si>
    <t>ZPersGeschieden</t>
  </si>
  <si>
    <t>ZPersGetrennt</t>
  </si>
  <si>
    <t>ZEgName</t>
  </si>
  <si>
    <t>ZEgGeburt</t>
  </si>
  <si>
    <t>ZEgReligion</t>
  </si>
  <si>
    <t>ZEgBeruf</t>
  </si>
  <si>
    <t>ZKindName1</t>
  </si>
  <si>
    <t>ZKindGeburt1</t>
  </si>
  <si>
    <t>ZKindName2</t>
  </si>
  <si>
    <t>ZKindGeburt2</t>
  </si>
  <si>
    <t>ZKindName3</t>
  </si>
  <si>
    <t>ZKindGeburt3</t>
  </si>
  <si>
    <t>ZAlleKtoNr</t>
  </si>
  <si>
    <t>ZAlleBLZ</t>
  </si>
  <si>
    <t>ZAlleName</t>
  </si>
  <si>
    <t>ZAlleInhaber</t>
  </si>
  <si>
    <t>ZPersonKtoNr</t>
  </si>
  <si>
    <t>ZPersonBLZ</t>
  </si>
  <si>
    <t>ZPersonName</t>
  </si>
  <si>
    <t>ZPersonInhaber</t>
  </si>
  <si>
    <t>ZBetriebKtoNr</t>
  </si>
  <si>
    <t>ZBetriebBLZ</t>
  </si>
  <si>
    <t>ZBetriebName</t>
  </si>
  <si>
    <t>ZBetriebInhaber</t>
  </si>
  <si>
    <t>ein_x_1</t>
  </si>
  <si>
    <t>ein_x_2</t>
  </si>
  <si>
    <t>ein_x_3</t>
  </si>
  <si>
    <t>ZUntBezeichnung</t>
  </si>
  <si>
    <t>ZUntStrasse</t>
  </si>
  <si>
    <t>ZUntPLZStrasse</t>
  </si>
  <si>
    <t>ZUntOrtStrasse</t>
  </si>
  <si>
    <t>ZUntPLZPostfach</t>
  </si>
  <si>
    <t>ZUntTelefon</t>
  </si>
  <si>
    <t>ZUntFax</t>
  </si>
  <si>
    <t>ZUntEmail</t>
  </si>
  <si>
    <t>ZBsTelefon1</t>
  </si>
  <si>
    <t>ZBsTelefon2</t>
  </si>
  <si>
    <t>ein_rx_5_1</t>
  </si>
  <si>
    <t>ein_rx_5_2</t>
  </si>
  <si>
    <t>ein_rx_7_1</t>
  </si>
  <si>
    <t>ein_rx_7_2</t>
  </si>
  <si>
    <t>ZGlStrasse</t>
  </si>
  <si>
    <t>ZGlPLZStrasse</t>
  </si>
  <si>
    <t>ZGlOrtStrasse</t>
  </si>
  <si>
    <t>ZGlPLZPostfach</t>
  </si>
  <si>
    <t>ZGlOrtPostfach</t>
  </si>
  <si>
    <t>ein_rx_10_1</t>
  </si>
  <si>
    <t>ein_rx_10_2</t>
  </si>
  <si>
    <t>ein_rx_10_3</t>
  </si>
  <si>
    <t>ein_rx_11_1</t>
  </si>
  <si>
    <t>ein_rx_11_2</t>
  </si>
  <si>
    <t>ZWjBeginn</t>
  </si>
  <si>
    <t>ZWjEnde</t>
  </si>
  <si>
    <t>ein_rx_12_1</t>
  </si>
  <si>
    <t>ein_rx_12_2</t>
  </si>
  <si>
    <t>ZUSt_IdNr</t>
  </si>
  <si>
    <t>ein_rx_13_1</t>
  </si>
  <si>
    <t>ein_rx_13_2</t>
  </si>
  <si>
    <t>ein_rx_13_3</t>
  </si>
  <si>
    <t>ZBsStrasse</t>
  </si>
  <si>
    <t>ein_rx_15_1</t>
  </si>
  <si>
    <t>ein_rx_15_2</t>
  </si>
  <si>
    <t>ein_x_13</t>
  </si>
  <si>
    <t>ZOrtDatum</t>
  </si>
  <si>
    <t>ZFaName</t>
  </si>
  <si>
    <t>ZFaPostfachStrasse</t>
  </si>
  <si>
    <t>ZFaPLZOrt</t>
  </si>
  <si>
    <t>ZPersInternet</t>
  </si>
  <si>
    <t>ZEgStrasse</t>
  </si>
  <si>
    <t>ZEgPLZ</t>
  </si>
  <si>
    <t>ZEgOrt</t>
  </si>
  <si>
    <t>Kontoinhaber(in)</t>
  </si>
  <si>
    <t>Beteiligung an einer Personengesellschaft / -gemeinschaft</t>
  </si>
  <si>
    <r>
      <t>Geldinstitut (Name,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Ort)</t>
    </r>
  </si>
  <si>
    <r>
      <t>Postfach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/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Ort</t>
    </r>
  </si>
  <si>
    <t>(soweit schon erhalten)</t>
  </si>
  <si>
    <r>
      <t>1.3 Kinder</t>
    </r>
    <r>
      <rPr>
        <sz val="8"/>
        <rFont val="Arial"/>
        <family val="0"/>
      </rPr>
      <t xml:space="preserve">   mit Wohnsitz im Inland</t>
    </r>
  </si>
  <si>
    <r>
      <t>1.4 Bankverbindung(en)</t>
    </r>
    <r>
      <rPr>
        <sz val="8"/>
        <rFont val="Arial"/>
        <family val="0"/>
      </rPr>
      <t xml:space="preserve">  für Steuererstattungen / </t>
    </r>
    <r>
      <rPr>
        <b/>
        <sz val="8"/>
        <rFont val="Arial"/>
        <family val="2"/>
      </rPr>
      <t>Lastschrifteinzugsverfahren</t>
    </r>
    <r>
      <rPr>
        <sz val="8"/>
        <rFont val="Arial"/>
        <family val="0"/>
      </rPr>
      <t xml:space="preserve"> (LEV)</t>
    </r>
  </si>
  <si>
    <t>folgende Bankverbindung erfolgen:</t>
  </si>
  <si>
    <t xml:space="preserve">     Ausdruck nur über
     diese Schaltfläche!</t>
  </si>
  <si>
    <t xml:space="preserve">Religion </t>
  </si>
  <si>
    <r>
      <t xml:space="preserve">Religionsschlüssel: 
</t>
    </r>
    <r>
      <rPr>
        <sz val="6"/>
        <rFont val="Arial"/>
        <family val="2"/>
      </rPr>
      <t xml:space="preserve">Evangelisch = EV 
Römisch-Katholisch = RK 
nicht kirchensteuerpflichtig = VD </t>
    </r>
  </si>
  <si>
    <r>
      <t xml:space="preserve">Religionsschlüssel: 
</t>
    </r>
    <r>
      <rPr>
        <sz val="6"/>
        <rFont val="Arial"/>
        <family val="2"/>
      </rPr>
      <t xml:space="preserve">Evangelisch = EV   
Römisch-Katholisch = RK   
nicht kirchensteuerpflichtig = VD   </t>
    </r>
  </si>
  <si>
    <t>Falls von den Zeilen 7 und 8 abweichend: Straße und Hausnummer</t>
  </si>
  <si>
    <t>(z.B. Einkommensteuer) sollen an</t>
  </si>
  <si>
    <t>(z.B. Umsatz-, Lohnsteuer) sollen an</t>
  </si>
  <si>
    <t>Ja, die ausgefüllte Teilnahmeerklärung ist beigefügt.</t>
  </si>
  <si>
    <t>Name und Anschrift</t>
  </si>
  <si>
    <t>Nein</t>
  </si>
  <si>
    <t>Ja</t>
  </si>
  <si>
    <t>1.5 Steuerliche Beratung</t>
  </si>
  <si>
    <r>
      <t>1.6 Empfangsbevollmächtigte(r)</t>
    </r>
    <r>
      <rPr>
        <sz val="9"/>
        <rFont val="Arial"/>
        <family val="2"/>
      </rPr>
      <t xml:space="preserve"> für alle Steuerarten</t>
    </r>
    <r>
      <rPr>
        <sz val="8"/>
        <rFont val="Arial"/>
        <family val="2"/>
      </rPr>
      <t xml:space="preserve"> (kann nur mit beigefügter Vollmacht berücksichtigt werden)</t>
    </r>
  </si>
  <si>
    <t>1.7 Bisherige persönliche Verhältnisse</t>
  </si>
  <si>
    <r>
      <t xml:space="preserve">   </t>
    </r>
    <r>
      <rPr>
        <b/>
        <sz val="8"/>
        <rFont val="Arial"/>
        <family val="2"/>
      </rPr>
      <t>nur</t>
    </r>
    <r>
      <rPr>
        <sz val="8"/>
        <rFont val="Arial"/>
        <family val="0"/>
      </rPr>
      <t xml:space="preserve"> Erhebungsverfahren</t>
    </r>
  </si>
  <si>
    <t xml:space="preserve">   Festsetzungsverfahren</t>
  </si>
  <si>
    <r>
      <t xml:space="preserve">   </t>
    </r>
    <r>
      <rPr>
        <b/>
        <sz val="8"/>
        <rFont val="Arial"/>
        <family val="2"/>
      </rPr>
      <t>und</t>
    </r>
    <r>
      <rPr>
        <sz val="8"/>
        <rFont val="Arial"/>
        <family val="0"/>
      </rPr>
      <t xml:space="preserve"> Erhebungsverfahren</t>
    </r>
  </si>
  <si>
    <t xml:space="preserve"> Zuständigkeit der / des Empfangsbevollmächtigten</t>
  </si>
  <si>
    <t xml:space="preserve"> Falls Sie innerhalb der letzten 12 Monate zugezogen sind:</t>
  </si>
  <si>
    <t>Zugezogen am</t>
  </si>
  <si>
    <t>Frühere Anschrift (Straße, Hausnummer / Postfach, PLZ, Ort)</t>
  </si>
  <si>
    <t xml:space="preserve"> Waren Sie (oder ggf. Ihr Ehegatte) in den letzten drei Jahren für Zwecke der Einkommensteuer steuerlich erfasst? </t>
  </si>
  <si>
    <t>Finanzamt</t>
  </si>
  <si>
    <r>
      <t xml:space="preserve">2.1 Art des ausgeübten Gewerbes / der Tätigkeit </t>
    </r>
    <r>
      <rPr>
        <sz val="8"/>
        <rFont val="Arial"/>
        <family val="2"/>
      </rPr>
      <t>(Ggf. den Schwerpunkt angeben!)</t>
    </r>
  </si>
  <si>
    <t>2.2 Anschrift des Unternehmens</t>
  </si>
  <si>
    <t>Bezeichnung</t>
  </si>
  <si>
    <t>Ort</t>
  </si>
  <si>
    <t>ZStBName</t>
  </si>
  <si>
    <t>ZStBStrasse</t>
  </si>
  <si>
    <t>ZStBPLZOrt</t>
  </si>
  <si>
    <t>ZEmpfName</t>
  </si>
  <si>
    <t>ZEmpfTelefon</t>
  </si>
  <si>
    <t>ZEmpfTelefax</t>
  </si>
  <si>
    <t>ZEmpfEMail</t>
  </si>
  <si>
    <t>ZEmpfAnschrift</t>
  </si>
  <si>
    <t>Kommunikations-Nr (Haupttelefon) des Empfangsbevollm Person</t>
  </si>
  <si>
    <t>Kommunikations-Nr (Haupttelefax) des Empfangsbevollm Person</t>
  </si>
  <si>
    <t>Kommunikations-Nr (Haupt-E-Mail) des Empfangsbevollm Person</t>
  </si>
  <si>
    <t>Kommunikations-Nr (Haupttelefon) des Empfangsbevollm Betrieb</t>
  </si>
  <si>
    <t>Kommunikations-Nr (Haupttelefax) des Empfangsbevollm Betrieb</t>
  </si>
  <si>
    <t>Kommunikations-Nr (Haupt-E-Mail) des Empfangsbevollm Betrieb</t>
  </si>
  <si>
    <t>EmpfPersTel</t>
  </si>
  <si>
    <t>EmpfPersFax</t>
  </si>
  <si>
    <t>EmpfPersEmail</t>
  </si>
  <si>
    <t>EmpfUntTel</t>
  </si>
  <si>
    <t>EmpfUntFax</t>
  </si>
  <si>
    <t>EmpfUntEmail</t>
  </si>
  <si>
    <t>ZUntGegenstand</t>
  </si>
  <si>
    <t>ZUntPostfachOrt</t>
  </si>
  <si>
    <r>
      <t>2.</t>
    </r>
    <r>
      <rPr>
        <sz val="9"/>
        <color indexed="9"/>
        <rFont val="Arial"/>
        <family val="0"/>
      </rPr>
      <t xml:space="preserve"> </t>
    </r>
    <r>
      <rPr>
        <b/>
        <sz val="9"/>
        <color indexed="9"/>
        <rFont val="Arial"/>
        <family val="0"/>
      </rPr>
      <t>Angaben</t>
    </r>
    <r>
      <rPr>
        <sz val="9"/>
        <color indexed="9"/>
        <rFont val="Arial"/>
        <family val="0"/>
      </rPr>
      <t xml:space="preserve"> </t>
    </r>
    <r>
      <rPr>
        <b/>
        <sz val="9"/>
        <color indexed="9"/>
        <rFont val="Arial"/>
        <family val="0"/>
      </rPr>
      <t>zur</t>
    </r>
    <r>
      <rPr>
        <sz val="9"/>
        <color indexed="9"/>
        <rFont val="Arial"/>
        <family val="0"/>
      </rPr>
      <t xml:space="preserve"> </t>
    </r>
    <r>
      <rPr>
        <b/>
        <sz val="9"/>
        <color indexed="9"/>
        <rFont val="Arial"/>
        <family val="0"/>
      </rPr>
      <t>gewerblichen,</t>
    </r>
    <r>
      <rPr>
        <sz val="9"/>
        <color indexed="9"/>
        <rFont val="Arial"/>
        <family val="0"/>
      </rPr>
      <t xml:space="preserve"> </t>
    </r>
    <r>
      <rPr>
        <b/>
        <sz val="9"/>
        <color indexed="9"/>
        <rFont val="Arial"/>
        <family val="0"/>
      </rPr>
      <t>selbständigen</t>
    </r>
    <r>
      <rPr>
        <sz val="9"/>
        <color indexed="9"/>
        <rFont val="Arial"/>
        <family val="0"/>
      </rPr>
      <t xml:space="preserve"> </t>
    </r>
    <r>
      <rPr>
        <b/>
        <sz val="9"/>
        <color indexed="9"/>
        <rFont val="Arial"/>
        <family val="0"/>
      </rPr>
      <t>(freiberuflichen)</t>
    </r>
    <r>
      <rPr>
        <sz val="9"/>
        <color indexed="9"/>
        <rFont val="Arial"/>
        <family val="0"/>
      </rPr>
      <t xml:space="preserve"> </t>
    </r>
    <r>
      <rPr>
        <b/>
        <sz val="9"/>
        <color indexed="9"/>
        <rFont val="Arial"/>
        <family val="0"/>
      </rPr>
      <t>oder</t>
    </r>
    <r>
      <rPr>
        <sz val="9"/>
        <color indexed="9"/>
        <rFont val="Arial"/>
        <family val="0"/>
      </rPr>
      <t xml:space="preserve"> </t>
    </r>
    <r>
      <rPr>
        <b/>
        <sz val="9"/>
        <color indexed="9"/>
        <rFont val="Arial"/>
        <family val="0"/>
      </rPr>
      <t>land-</t>
    </r>
    <r>
      <rPr>
        <sz val="9"/>
        <color indexed="9"/>
        <rFont val="Arial"/>
        <family val="0"/>
      </rPr>
      <t xml:space="preserve"> </t>
    </r>
    <r>
      <rPr>
        <b/>
        <sz val="9"/>
        <color indexed="9"/>
        <rFont val="Arial"/>
        <family val="0"/>
      </rPr>
      <t>und</t>
    </r>
    <r>
      <rPr>
        <sz val="9"/>
        <color indexed="9"/>
        <rFont val="Arial"/>
        <family val="0"/>
      </rPr>
      <t xml:space="preserve"> </t>
    </r>
    <r>
      <rPr>
        <b/>
        <sz val="9"/>
        <color indexed="9"/>
        <rFont val="Arial"/>
        <family val="0"/>
      </rPr>
      <t>forstwirtschaftlichen</t>
    </r>
    <r>
      <rPr>
        <sz val="9"/>
        <color indexed="9"/>
        <rFont val="Arial"/>
        <family val="0"/>
      </rPr>
      <t xml:space="preserve"> </t>
    </r>
    <r>
      <rPr>
        <b/>
        <sz val="9"/>
        <color indexed="9"/>
        <rFont val="Arial"/>
        <family val="0"/>
      </rPr>
      <t>Tätigkeit</t>
    </r>
  </si>
  <si>
    <t xml:space="preserve">               Ausdruck nur über
               diese Schaltfläche!</t>
  </si>
  <si>
    <t>2.3 Betriebstätten</t>
  </si>
  <si>
    <t>Werden in mehreren Gemeinden Betriebstätten unterhalten?</t>
  </si>
  <si>
    <t>Bei mehr als zwei Betriebstätten:</t>
  </si>
  <si>
    <t>Gesonderte Ausftellung ist beigefügt.</t>
  </si>
  <si>
    <t xml:space="preserve">  Ja</t>
  </si>
  <si>
    <t xml:space="preserve">  Nein</t>
  </si>
  <si>
    <t>2.4 Kammerzugehörigkeit (Handwerks- / Industrie- und Handelskammer)</t>
  </si>
  <si>
    <t>2.5 Handelsregistereintragung</t>
  </si>
  <si>
    <t>Ja, seit</t>
  </si>
  <si>
    <t>Eine Eintragung ist beabsichtigt.</t>
  </si>
  <si>
    <t>Antrag beim Handelsregister gestellt</t>
  </si>
  <si>
    <t>am</t>
  </si>
  <si>
    <t>2.6 Ort der Geschäftsleitung</t>
  </si>
  <si>
    <r>
      <t xml:space="preserve">2.7 Gründungsform  </t>
    </r>
    <r>
      <rPr>
        <sz val="8"/>
        <rFont val="Arial"/>
        <family val="2"/>
      </rPr>
      <t>(Bitte ggf. die entsprechenden Verträge beifügen!)</t>
    </r>
  </si>
  <si>
    <t>Neugründung zum</t>
  </si>
  <si>
    <t>Vererbung, Schenkung) zum</t>
  </si>
  <si>
    <t>Verlegung zum</t>
  </si>
  <si>
    <t>Umwandlung zum</t>
  </si>
  <si>
    <t>Finanzamt, Steuernummer, ggf. Umsatzsteuer-Identifikationsnummer</t>
  </si>
  <si>
    <t>Ist in den letzten Jahren schon ein Gewerbe, eine selbständige (freiberufliche) oder eine land- und forstwirtschaftliche Tätigkeit ausgeübt</t>
  </si>
  <si>
    <r>
      <t>Art, Ort und Dauer der Tätigkeit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/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Beteiligung</t>
    </r>
  </si>
  <si>
    <t>ZUntInternet</t>
  </si>
  <si>
    <t>ZBsPLZOrt1</t>
  </si>
  <si>
    <t>ZBsPLZOrt2</t>
  </si>
  <si>
    <t>ZBsStrasse1</t>
  </si>
  <si>
    <t>ZBsStrasse2</t>
  </si>
  <si>
    <t>ZRegisterEintragDatum</t>
  </si>
  <si>
    <t>UntRegisterDatum</t>
  </si>
  <si>
    <t>Register-Nr eingetragen am</t>
  </si>
  <si>
    <t>ZGlBezeichnung</t>
  </si>
  <si>
    <r>
      <t>1.Anschrift</t>
    </r>
    <r>
      <rPr>
        <sz val="6"/>
        <color indexed="23"/>
        <rFont val="Arial"/>
        <family val="0"/>
      </rPr>
      <t xml:space="preserve"> (PLZ,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Ort,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Straße,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Hausnummer)</t>
    </r>
  </si>
  <si>
    <r>
      <t>2.Anschrift</t>
    </r>
    <r>
      <rPr>
        <sz val="6"/>
        <color indexed="23"/>
        <rFont val="Arial"/>
        <family val="0"/>
      </rPr>
      <t xml:space="preserve"> (PLZ,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Ort,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Straße,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Hausnummer)</t>
    </r>
  </si>
  <si>
    <t xml:space="preserve">  (Einkommensteuer, Gewerbesteuer)</t>
  </si>
  <si>
    <t>im Jahr der Betriebseröffnung</t>
  </si>
  <si>
    <t>im Folgejahr</t>
  </si>
  <si>
    <t>EUR</t>
  </si>
  <si>
    <t>Gewerbebetrieb</t>
  </si>
  <si>
    <t>Selbständiger Arbeit</t>
  </si>
  <si>
    <t>Nichtselbständiger Arbeit</t>
  </si>
  <si>
    <t>Kapitalvermögen</t>
  </si>
  <si>
    <t>Verpachtung</t>
  </si>
  <si>
    <t>(z. B. Renten)</t>
  </si>
  <si>
    <t>3.2 Voraussichtliche</t>
  </si>
  <si>
    <t>Sonderausgaben</t>
  </si>
  <si>
    <t>Steuerabzugsbeträge</t>
  </si>
  <si>
    <t>liegt bei.</t>
  </si>
  <si>
    <t>wird nachgereicht.</t>
  </si>
  <si>
    <t>Vermögensvergleich (Bilanz)</t>
  </si>
  <si>
    <t>Eröffnungsbilanz</t>
  </si>
  <si>
    <t>Einnahmenüberschussrechnung</t>
  </si>
  <si>
    <t>Gewinnermittlung nach Durchschnittssätzen (nur bei Land- und Forstwirtschaft)</t>
  </si>
  <si>
    <t>Liegt ein vom Kalenderjahr abweichendes Wirtschaftsjahr vor?</t>
  </si>
  <si>
    <t>Ja,       vom</t>
  </si>
  <si>
    <t xml:space="preserve">  bis</t>
  </si>
  <si>
    <t xml:space="preserve"> ("Bauabzugsteuer")</t>
  </si>
  <si>
    <t>zur Verfügung. Sie können es aber auch bei Ihrem Finanzamt erhalten.</t>
  </si>
  <si>
    <r>
      <t xml:space="preserve">Zu Ihrer Information steht Ihnen das Merkblatt zum Steuerabzug bei Bauleistungen im Internet unter </t>
    </r>
    <r>
      <rPr>
        <u val="single"/>
        <sz val="8"/>
        <rFont val="Arial"/>
        <family val="2"/>
      </rPr>
      <t>www.bzst.de</t>
    </r>
    <r>
      <rPr>
        <sz val="8"/>
        <rFont val="Arial"/>
        <family val="0"/>
      </rPr>
      <t xml:space="preserve"> zum Download</t>
    </r>
  </si>
  <si>
    <t>Ich beantrage die Erteilung einer Bescheinigung zur Freistellung vom Steuerabzug bei Bauleistungen gemäß § 48b EStG.</t>
  </si>
  <si>
    <t>Aushilfskräfte)</t>
  </si>
  <si>
    <t xml:space="preserve">   Insgesamt</t>
  </si>
  <si>
    <t>Beginn der Lohnzahlungen</t>
  </si>
  <si>
    <t>im Kalenderjahr)</t>
  </si>
  <si>
    <t>Die für die Lohnberechnung maßgebenden Lohnbestandteile werden zusammengefasst im Betrieb / Betriebsteil:</t>
  </si>
  <si>
    <t>Name</t>
  </si>
  <si>
    <t>7.1 Gesamtumsatz</t>
  </si>
  <si>
    <t>ZBsName</t>
  </si>
  <si>
    <t>ZBsPLZ</t>
  </si>
  <si>
    <t>ZBsOrt</t>
  </si>
  <si>
    <r>
      <t xml:space="preserve">  Höhe</t>
    </r>
    <r>
      <rPr>
        <sz val="8"/>
        <rFont val="Arial"/>
        <family val="2"/>
      </rPr>
      <t xml:space="preserve"> der</t>
    </r>
  </si>
  <si>
    <r>
      <t>3.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Angaben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zur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Festsetzung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der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Vorauszahlungen</t>
    </r>
  </si>
  <si>
    <r>
      <t>Land-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und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Forstwirtschaft</t>
    </r>
  </si>
  <si>
    <r>
      <t>4.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Angaben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zur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Gewinnermittlung</t>
    </r>
  </si>
  <si>
    <r>
      <t>5.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Freistellungsbescheinigung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gemäß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§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48b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Einkommensteuergesetz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-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EStG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-</t>
    </r>
  </si>
  <si>
    <r>
      <t>6.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Angaben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zur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Anmeldung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und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Abführung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der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Lohnsteuer</t>
    </r>
  </si>
  <si>
    <t>Beschäftigte</t>
  </si>
  <si>
    <t>angehörige</t>
  </si>
  <si>
    <t>(geschätzt)</t>
  </si>
  <si>
    <r>
      <t>7.</t>
    </r>
    <r>
      <rPr>
        <sz val="5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Angaben</t>
    </r>
    <r>
      <rPr>
        <sz val="5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zur</t>
    </r>
    <r>
      <rPr>
        <sz val="5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Anmeldung</t>
    </r>
    <r>
      <rPr>
        <sz val="5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und</t>
    </r>
    <r>
      <rPr>
        <sz val="5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Abführung</t>
    </r>
    <r>
      <rPr>
        <sz val="5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der</t>
    </r>
    <r>
      <rPr>
        <sz val="5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0"/>
      </rPr>
      <t>Umsatzsteuer</t>
    </r>
  </si>
  <si>
    <t>7.2 Geschäftsveräußerung im Ganzen (§ 1 Abs. 1a UStG)</t>
  </si>
  <si>
    <t>Es wurde ein Unternehmen oder ein in der Gliederung eines Unternehmens gesondert geführter Betrieb erworben:</t>
  </si>
  <si>
    <t xml:space="preserve">Ja </t>
  </si>
  <si>
    <t xml:space="preserve"> (siehe Eintragungen zu Tz. 2.7 Übernahme)</t>
  </si>
  <si>
    <t>7.3 Kleinunternehmer-Regelung</t>
  </si>
  <si>
    <t>Der Gesamtumsatz für das Gründungsjahr wird die Grenze von 17 500 EUR voraussichtlich nicht überschreiten.</t>
  </si>
  <si>
    <t>Ich weise in Rechnungen keine Umsatzsteuer gesondert aus und kann keinen Vorsteuerabzug geltend machen.</t>
  </si>
  <si>
    <t>7.4 Organschaft (§ 2 Abs. 2 Nr. 2 UStG)</t>
  </si>
  <si>
    <t>Es bestehen folgende organschaftliche Verbindungen zu anderen Unternehmen:</t>
  </si>
  <si>
    <t xml:space="preserve"> Name, Rechtsform und Anschrift des Unternehmens</t>
  </si>
  <si>
    <t>Art der Verbindung, Beteiligungsverhältnisse</t>
  </si>
  <si>
    <t>7.5 Steuerbefreiung</t>
  </si>
  <si>
    <t>Es werden ganz oder teilweise steuerfreie Umsätze gem. § 4 UStG ausgeführt:</t>
  </si>
  <si>
    <t xml:space="preserve">(§4Nr. </t>
  </si>
  <si>
    <t xml:space="preserve"> UStG)</t>
  </si>
  <si>
    <t>Art des Umsatzes / der Tätigkeit</t>
  </si>
  <si>
    <t>7.6 Steuersatz</t>
  </si>
  <si>
    <r>
      <t xml:space="preserve">Ich </t>
    </r>
    <r>
      <rPr>
        <b/>
        <sz val="8"/>
        <rFont val="Arial"/>
        <family val="2"/>
      </rPr>
      <t>habe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bereits</t>
    </r>
    <r>
      <rPr>
        <sz val="8"/>
        <rFont val="Arial"/>
        <family val="0"/>
      </rPr>
      <t xml:space="preserve"> für eine frühere Tätigkeit folgende USt-IdNr. erhalten:</t>
    </r>
  </si>
  <si>
    <t>USt-IdNr.</t>
  </si>
  <si>
    <t>Hinweis:</t>
  </si>
  <si>
    <t>Den hierfür erforderlichen Vordruck USt 1 H finden Sie auf den Internetseiten der Finanzverwaltung.</t>
  </si>
  <si>
    <t>Sie können den Antrag auch elektronisch an die Finanzverwaltung übermitteln (www.elster.de)</t>
  </si>
  <si>
    <t xml:space="preserve">Vergabedatum:  </t>
  </si>
  <si>
    <t>Bezeichnung der Gesellschaft / Gemeinschaft</t>
  </si>
  <si>
    <t>Postfach / Ort</t>
  </si>
  <si>
    <r>
      <t>(§</t>
    </r>
    <r>
      <rPr>
        <sz val="7"/>
        <rFont val="Arial"/>
        <family val="2"/>
      </rPr>
      <t xml:space="preserve"> </t>
    </r>
    <r>
      <rPr>
        <sz val="8"/>
        <rFont val="Arial"/>
        <family val="0"/>
      </rPr>
      <t>12</t>
    </r>
    <r>
      <rPr>
        <sz val="7"/>
        <rFont val="Arial"/>
        <family val="2"/>
      </rPr>
      <t xml:space="preserve"> </t>
    </r>
    <r>
      <rPr>
        <sz val="8"/>
        <rFont val="Arial"/>
        <family val="0"/>
      </rPr>
      <t>Abs.</t>
    </r>
    <r>
      <rPr>
        <sz val="7"/>
        <rFont val="Arial"/>
        <family val="2"/>
      </rPr>
      <t xml:space="preserve"> </t>
    </r>
    <r>
      <rPr>
        <sz val="8"/>
        <rFont val="Arial"/>
        <family val="0"/>
      </rPr>
      <t>2</t>
    </r>
    <r>
      <rPr>
        <sz val="7"/>
        <rFont val="Arial"/>
        <family val="2"/>
      </rPr>
      <t xml:space="preserve"> </t>
    </r>
    <r>
      <rPr>
        <sz val="8"/>
        <rFont val="Arial"/>
        <family val="0"/>
      </rPr>
      <t>Nr.</t>
    </r>
  </si>
  <si>
    <t>Finanzamt, Steuernummer der Gesellschaft / Gemeinschaft</t>
  </si>
  <si>
    <t>(Fügen Sie bitte eine Kopie des Gesellschaftsvertrags bei!)</t>
  </si>
  <si>
    <t>Ort, Datum</t>
  </si>
  <si>
    <t>Anlagen:</t>
  </si>
  <si>
    <t>Eröffnungsbilanz (Tz. 4)</t>
  </si>
  <si>
    <t xml:space="preserve">  Finanzamt</t>
  </si>
  <si>
    <t>Unterschrift des / der Steuerpflichtigen und ggf. des Ehegatten</t>
  </si>
  <si>
    <t>bzw. des / der Vertreter(s) oder Bevollmächtigten</t>
  </si>
  <si>
    <t>Teilnahmeerklärung für das LEV (Tz. 1.4)</t>
  </si>
  <si>
    <t>Empfangsvollmacht (Tz. 1.6)</t>
  </si>
  <si>
    <t>Aufstellung über Betriebstätten (Tz. 2.3)</t>
  </si>
  <si>
    <t>Handelsregisterauszug (Tz. 2.5)</t>
  </si>
  <si>
    <t>Gesellschaftsvertrag (Tz. 8)</t>
  </si>
  <si>
    <t>Geschäftsplan / "Business Plan" (Tz. 2.8)</t>
  </si>
  <si>
    <t>Verträge bei Übernahme bzw. Umwandlung (Tz. 2.7)</t>
  </si>
  <si>
    <t>Postfach (Geschäftsleitung) des Betriebs</t>
  </si>
  <si>
    <t>GlPostfach</t>
  </si>
  <si>
    <r>
      <t xml:space="preserve"> Möchten Sie am </t>
    </r>
    <r>
      <rPr>
        <b/>
        <sz val="8"/>
        <rFont val="Arial"/>
        <family val="2"/>
      </rPr>
      <t>Lastschrifteinzugsverfahren</t>
    </r>
    <r>
      <rPr>
        <sz val="8"/>
        <rFont val="Arial"/>
        <family val="0"/>
      </rPr>
      <t>, dem für beide Seiten einfachsten Zahlungsweg, teilnehmen?</t>
    </r>
  </si>
  <si>
    <t>Bitte Handelsregisterauszug beifügen!</t>
  </si>
  <si>
    <r>
      <t>Name und Anschrift des vorherigen Unternehmens bzw. der Vorinhaberin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/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des Vorinhabers</t>
    </r>
  </si>
  <si>
    <t>worden oder waren Sie an einer Personengesellschaft oder zu mehr als 10% an einer Kapitalgesellschaft beteiligt?</t>
  </si>
  <si>
    <t>Konto-Nr (Hauptbank) des Unternehmens</t>
  </si>
  <si>
    <t>Konto-Nr (Hauptbank) der Person</t>
  </si>
  <si>
    <t>0</t>
  </si>
  <si>
    <t>Bankleitzahl der Hauptbank des Betriebs</t>
  </si>
  <si>
    <t>Bankleitzahl der Hauptbank der Person</t>
  </si>
  <si>
    <t>PersBankHauptKtoNr</t>
  </si>
  <si>
    <t>UntBankHauptKtoNr</t>
  </si>
  <si>
    <t>UntBankHauptBLZ</t>
  </si>
  <si>
    <t>PersBankHauptBLZ</t>
  </si>
  <si>
    <t>ZM_Steuerpflichtiger.ZM_Personendaten.IDENTNUMMER</t>
  </si>
  <si>
    <t>ZM_Ehegatte.ZM_Personendaten.IDENTNUMMER</t>
  </si>
  <si>
    <t>PersIdentNr</t>
  </si>
  <si>
    <t>EgIdentNr</t>
  </si>
  <si>
    <t>ein_pgz_2_1</t>
  </si>
  <si>
    <t>ein_pgz_2_2</t>
  </si>
  <si>
    <t>ein_pgz_3_1</t>
  </si>
  <si>
    <t>ein_pgz_3_2</t>
  </si>
  <si>
    <t>ein_pgz_3_3</t>
  </si>
  <si>
    <t>ein_pgz_3_4</t>
  </si>
  <si>
    <t>ein_pgz_3_5</t>
  </si>
  <si>
    <t>ein_pgz_3_6</t>
  </si>
  <si>
    <t>2009FsEEU011</t>
  </si>
  <si>
    <t>2009FsEEU012</t>
  </si>
  <si>
    <t>2009FsEEU013</t>
  </si>
  <si>
    <t>2.8 Bisherige betriebliche Verhältnisse</t>
  </si>
  <si>
    <t>(mehr als 4 000 EUR)</t>
  </si>
  <si>
    <t>(mehr als 1 000 EUR)</t>
  </si>
  <si>
    <t>(nicht mehr als 1 000 EUR)</t>
  </si>
  <si>
    <t>2009FsEEU014</t>
  </si>
  <si>
    <t xml:space="preserve">  2009FsEEU015</t>
  </si>
  <si>
    <t>2009FsEEU015</t>
  </si>
  <si>
    <t>2009FsEEU016</t>
  </si>
  <si>
    <t xml:space="preserve">  - April 2009 -</t>
  </si>
  <si>
    <t>V.3.9</t>
  </si>
  <si>
    <t>(28.08.2009)</t>
  </si>
  <si>
    <t>07.10.2010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</si>
</sst>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sz val="7"/>
      <color indexed="23"/>
      <name val="Arial"/>
      <family val="0"/>
    </font>
    <font>
      <b/>
      <sz val="8"/>
      <name val="Arial"/>
      <family val="2"/>
    </font>
    <font>
      <sz val="6"/>
      <color indexed="23"/>
      <name val="Arial"/>
      <family val="0"/>
    </font>
    <font>
      <sz val="10"/>
      <color indexed="23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5"/>
      <color indexed="23"/>
      <name val="Arial"/>
      <family val="2"/>
    </font>
    <font>
      <b/>
      <sz val="10"/>
      <color indexed="9"/>
      <name val="Arial"/>
      <family val="0"/>
    </font>
    <font>
      <sz val="7"/>
      <name val="Arial"/>
      <family val="0"/>
    </font>
    <font>
      <sz val="7"/>
      <color indexed="10"/>
      <name val="Arial"/>
      <family val="0"/>
    </font>
    <font>
      <b/>
      <sz val="6"/>
      <name val="Arial"/>
      <family val="0"/>
    </font>
    <font>
      <sz val="8"/>
      <name val="Tahoma"/>
      <family val="2"/>
    </font>
    <font>
      <sz val="9"/>
      <name val="Arial"/>
      <family val="2"/>
    </font>
    <font>
      <b/>
      <sz val="9"/>
      <color indexed="9"/>
      <name val="Arial"/>
      <family val="0"/>
    </font>
    <font>
      <sz val="9"/>
      <color indexed="9"/>
      <name val="Arial"/>
      <family val="0"/>
    </font>
    <font>
      <b/>
      <sz val="6"/>
      <color indexed="23"/>
      <name val="Arial"/>
      <family val="2"/>
    </font>
    <font>
      <u val="single"/>
      <sz val="8"/>
      <name val="Arial"/>
      <family val="2"/>
    </font>
    <font>
      <sz val="7"/>
      <color indexed="9"/>
      <name val="Arial"/>
      <family val="2"/>
    </font>
    <font>
      <sz val="5"/>
      <name val="Arial"/>
      <family val="2"/>
    </font>
    <font>
      <sz val="5"/>
      <color indexed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4"/>
      <name val="Arial"/>
      <family val="2"/>
    </font>
    <font>
      <sz val="3"/>
      <name val="Arial"/>
      <family val="2"/>
    </font>
    <font>
      <sz val="6"/>
      <color indexed="9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1" fillId="2" borderId="1" applyNumberFormat="0" applyFont="0" applyBorder="0" applyAlignment="0">
      <protection locked="0"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3" borderId="0" xfId="0" applyFill="1" applyAlignment="1">
      <alignment/>
    </xf>
    <xf numFmtId="49" fontId="1" fillId="0" borderId="0" xfId="0" applyNumberFormat="1" applyFont="1" applyFill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4" borderId="0" xfId="0" applyNumberFormat="1" applyFont="1" applyFill="1" applyBorder="1" applyAlignment="1">
      <alignment horizontal="left" vertical="center"/>
    </xf>
    <xf numFmtId="49" fontId="1" fillId="4" borderId="6" xfId="0" applyNumberFormat="1" applyFont="1" applyFill="1" applyBorder="1" applyAlignment="1">
      <alignment horizontal="left" vertical="center"/>
    </xf>
    <xf numFmtId="49" fontId="1" fillId="4" borderId="7" xfId="0" applyNumberFormat="1" applyFont="1" applyFill="1" applyBorder="1" applyAlignment="1">
      <alignment horizontal="left" vertical="center"/>
    </xf>
    <xf numFmtId="49" fontId="1" fillId="4" borderId="8" xfId="0" applyNumberFormat="1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/>
    </xf>
    <xf numFmtId="49" fontId="1" fillId="4" borderId="9" xfId="0" applyNumberFormat="1" applyFont="1" applyFill="1" applyBorder="1" applyAlignment="1">
      <alignment horizontal="left" vertical="center"/>
    </xf>
    <xf numFmtId="49" fontId="1" fillId="4" borderId="10" xfId="0" applyNumberFormat="1" applyFont="1" applyFill="1" applyBorder="1" applyAlignment="1">
      <alignment horizontal="left" vertical="center"/>
    </xf>
    <xf numFmtId="49" fontId="1" fillId="4" borderId="11" xfId="0" applyNumberFormat="1" applyFont="1" applyFill="1" applyBorder="1" applyAlignment="1">
      <alignment horizontal="left" vertical="center"/>
    </xf>
    <xf numFmtId="49" fontId="1" fillId="4" borderId="12" xfId="0" applyNumberFormat="1" applyFont="1" applyFill="1" applyBorder="1" applyAlignment="1">
      <alignment horizontal="left" vertical="center"/>
    </xf>
    <xf numFmtId="49" fontId="3" fillId="4" borderId="0" xfId="0" applyNumberFormat="1" applyFont="1" applyFill="1" applyBorder="1" applyAlignment="1">
      <alignment horizontal="left" vertical="center"/>
    </xf>
    <xf numFmtId="49" fontId="1" fillId="5" borderId="1" xfId="0" applyNumberFormat="1" applyFont="1" applyFill="1" applyBorder="1" applyAlignment="1">
      <alignment horizontal="left" vertical="center"/>
    </xf>
    <xf numFmtId="49" fontId="1" fillId="5" borderId="0" xfId="0" applyNumberFormat="1" applyFont="1" applyFill="1" applyBorder="1" applyAlignment="1">
      <alignment horizontal="left" vertical="center"/>
    </xf>
    <xf numFmtId="49" fontId="1" fillId="5" borderId="9" xfId="0" applyNumberFormat="1" applyFont="1" applyFill="1" applyBorder="1" applyAlignment="1">
      <alignment horizontal="left" vertical="center"/>
    </xf>
    <xf numFmtId="49" fontId="1" fillId="5" borderId="10" xfId="0" applyNumberFormat="1" applyFont="1" applyFill="1" applyBorder="1" applyAlignment="1">
      <alignment horizontal="left" vertical="center"/>
    </xf>
    <xf numFmtId="49" fontId="1" fillId="5" borderId="11" xfId="0" applyNumberFormat="1" applyFont="1" applyFill="1" applyBorder="1" applyAlignment="1">
      <alignment horizontal="left" vertical="center"/>
    </xf>
    <xf numFmtId="49" fontId="1" fillId="5" borderId="12" xfId="0" applyNumberFormat="1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left" vertical="center"/>
    </xf>
    <xf numFmtId="49" fontId="0" fillId="3" borderId="14" xfId="0" applyNumberForma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4" borderId="15" xfId="0" applyNumberFormat="1" applyFill="1" applyBorder="1" applyAlignment="1">
      <alignment horizontal="left" vertical="center"/>
    </xf>
    <xf numFmtId="0" fontId="0" fillId="4" borderId="15" xfId="0" applyNumberFormat="1" applyFill="1" applyBorder="1" applyAlignment="1" applyProtection="1">
      <alignment horizontal="left" vertical="center"/>
      <protection locked="0"/>
    </xf>
    <xf numFmtId="49" fontId="2" fillId="3" borderId="15" xfId="0" applyNumberFormat="1" applyFont="1" applyFill="1" applyBorder="1" applyAlignment="1">
      <alignment horizontal="left" vertical="center"/>
    </xf>
    <xf numFmtId="49" fontId="0" fillId="4" borderId="15" xfId="0" applyNumberFormat="1" applyFill="1" applyBorder="1" applyAlignment="1" applyProtection="1">
      <alignment horizontal="left" vertical="center"/>
      <protection locked="0"/>
    </xf>
    <xf numFmtId="0" fontId="0" fillId="4" borderId="15" xfId="0" applyNumberFormat="1" applyFill="1" applyBorder="1" applyAlignment="1" applyProtection="1" quotePrefix="1">
      <alignment horizontal="left" vertical="center"/>
      <protection locked="0"/>
    </xf>
    <xf numFmtId="49" fontId="5" fillId="3" borderId="15" xfId="0" applyNumberFormat="1" applyFont="1" applyFill="1" applyBorder="1" applyAlignment="1" applyProtection="1">
      <alignment horizontal="left" vertical="center"/>
      <protection locked="0"/>
    </xf>
    <xf numFmtId="49" fontId="5" fillId="3" borderId="16" xfId="0" applyNumberFormat="1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Alignment="1" applyProtection="1">
      <alignment horizontal="left" vertical="center"/>
      <protection locked="0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3" borderId="15" xfId="0" applyNumberFormat="1" applyFont="1" applyFill="1" applyBorder="1" applyAlignment="1" applyProtection="1">
      <alignment horizontal="left" vertical="center"/>
      <protection locked="0"/>
    </xf>
    <xf numFmtId="49" fontId="1" fillId="4" borderId="15" xfId="0" applyNumberFormat="1" applyFont="1" applyFill="1" applyBorder="1" applyAlignment="1" applyProtection="1">
      <alignment horizontal="left" vertical="center"/>
      <protection locked="0"/>
    </xf>
    <xf numFmtId="49" fontId="5" fillId="6" borderId="15" xfId="0" applyNumberFormat="1" applyFont="1" applyFill="1" applyBorder="1" applyAlignment="1" applyProtection="1">
      <alignment horizontal="center" vertical="center"/>
      <protection locked="0"/>
    </xf>
    <xf numFmtId="0" fontId="1" fillId="6" borderId="15" xfId="0" applyNumberFormat="1" applyFont="1" applyFill="1" applyBorder="1" applyAlignment="1" applyProtection="1">
      <alignment horizontal="center" vertical="center"/>
      <protection locked="0"/>
    </xf>
    <xf numFmtId="0" fontId="1" fillId="4" borderId="15" xfId="0" applyNumberFormat="1" applyFont="1" applyFill="1" applyBorder="1" applyAlignment="1" applyProtection="1">
      <alignment horizontal="left" vertical="center"/>
      <protection locked="0"/>
    </xf>
    <xf numFmtId="49" fontId="5" fillId="7" borderId="15" xfId="0" applyNumberFormat="1" applyFont="1" applyFill="1" applyBorder="1" applyAlignment="1" applyProtection="1">
      <alignment horizontal="center" vertical="center"/>
      <protection locked="0"/>
    </xf>
    <xf numFmtId="49" fontId="1" fillId="4" borderId="16" xfId="0" applyNumberFormat="1" applyFont="1" applyFill="1" applyBorder="1" applyAlignment="1" applyProtection="1">
      <alignment horizontal="left" vertical="center"/>
      <protection locked="0"/>
    </xf>
    <xf numFmtId="0" fontId="5" fillId="7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6" borderId="15" xfId="0" applyNumberFormat="1" applyFont="1" applyFill="1" applyBorder="1" applyAlignment="1" applyProtection="1">
      <alignment horizontal="left" vertical="center"/>
      <protection locked="0"/>
    </xf>
    <xf numFmtId="49" fontId="1" fillId="6" borderId="15" xfId="0" applyNumberFormat="1" applyFont="1" applyFill="1" applyBorder="1" applyAlignment="1" applyProtection="1">
      <alignment horizontal="left" vertical="center"/>
      <protection locked="0"/>
    </xf>
    <xf numFmtId="49" fontId="1" fillId="6" borderId="14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1" fillId="4" borderId="14" xfId="0" applyNumberFormat="1" applyFont="1" applyFill="1" applyBorder="1" applyAlignment="1" applyProtection="1">
      <alignment horizontal="left" vertical="center"/>
      <protection locked="0"/>
    </xf>
    <xf numFmtId="0" fontId="1" fillId="4" borderId="15" xfId="0" applyNumberFormat="1" applyFont="1" applyFill="1" applyBorder="1" applyAlignment="1" applyProtection="1" quotePrefix="1">
      <alignment horizontal="left" vertical="center"/>
      <protection locked="0"/>
    </xf>
    <xf numFmtId="0" fontId="1" fillId="4" borderId="15" xfId="0" applyNumberFormat="1" applyFont="1" applyFill="1" applyBorder="1" applyAlignment="1" applyProtection="1">
      <alignment vertical="center"/>
      <protection/>
    </xf>
    <xf numFmtId="49" fontId="2" fillId="2" borderId="1" xfId="17" applyNumberFormat="1" applyFont="1" applyBorder="1" applyAlignment="1">
      <alignment horizontal="center" vertical="center"/>
      <protection locked="0"/>
    </xf>
    <xf numFmtId="49" fontId="2" fillId="2" borderId="0" xfId="17" applyNumberFormat="1" applyFont="1" applyBorder="1" applyAlignment="1">
      <alignment horizontal="center" vertical="center"/>
      <protection locked="0"/>
    </xf>
    <xf numFmtId="49" fontId="0" fillId="8" borderId="18" xfId="0" applyNumberFormat="1" applyFill="1" applyBorder="1" applyAlignment="1">
      <alignment horizontal="left" vertical="center"/>
    </xf>
    <xf numFmtId="0" fontId="0" fillId="8" borderId="18" xfId="0" applyNumberFormat="1" applyFill="1" applyBorder="1" applyAlignment="1" applyProtection="1">
      <alignment horizontal="left" vertical="center"/>
      <protection locked="0"/>
    </xf>
    <xf numFmtId="49" fontId="1" fillId="4" borderId="0" xfId="0" applyNumberFormat="1" applyFont="1" applyFill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/>
    </xf>
    <xf numFmtId="49" fontId="1" fillId="4" borderId="19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 applyProtection="1">
      <alignment horizontal="left" vertical="center"/>
      <protection locked="0"/>
    </xf>
    <xf numFmtId="49" fontId="1" fillId="0" borderId="21" xfId="0" applyNumberFormat="1" applyFont="1" applyFill="1" applyBorder="1" applyAlignment="1" applyProtection="1">
      <alignment horizontal="left" vertical="center"/>
      <protection locked="0"/>
    </xf>
    <xf numFmtId="49" fontId="1" fillId="0" borderId="7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2" fillId="2" borderId="9" xfId="17" applyNumberFormat="1" applyFont="1" applyBorder="1" applyAlignment="1">
      <alignment horizontal="left"/>
      <protection locked="0"/>
    </xf>
    <xf numFmtId="49" fontId="6" fillId="5" borderId="1" xfId="0" applyNumberFormat="1" applyFont="1" applyFill="1" applyBorder="1" applyAlignment="1">
      <alignment horizontal="left" vertical="center"/>
    </xf>
    <xf numFmtId="49" fontId="14" fillId="4" borderId="0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Alignment="1">
      <alignment horizontal="right" vertical="center" wrapText="1"/>
    </xf>
    <xf numFmtId="49" fontId="14" fillId="0" borderId="9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49" fontId="2" fillId="0" borderId="7" xfId="0" applyNumberFormat="1" applyFont="1" applyFill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0" fontId="0" fillId="0" borderId="7" xfId="0" applyBorder="1" applyAlignment="1">
      <alignment horizontal="left"/>
    </xf>
    <xf numFmtId="49" fontId="3" fillId="0" borderId="7" xfId="0" applyNumberFormat="1" applyFont="1" applyFill="1" applyBorder="1" applyAlignment="1">
      <alignment horizontal="left"/>
    </xf>
    <xf numFmtId="49" fontId="2" fillId="2" borderId="1" xfId="17" applyNumberFormat="1" applyFont="1" applyBorder="1" applyAlignment="1">
      <alignment horizontal="left"/>
      <protection locked="0"/>
    </xf>
    <xf numFmtId="49" fontId="2" fillId="2" borderId="0" xfId="17" applyNumberFormat="1" applyFont="1" applyAlignment="1">
      <alignment horizontal="left"/>
      <protection locked="0"/>
    </xf>
    <xf numFmtId="49" fontId="2" fillId="2" borderId="1" xfId="17" applyNumberFormat="1" applyFont="1" applyBorder="1" applyAlignment="1">
      <alignment horizontal="center"/>
      <protection locked="0"/>
    </xf>
    <xf numFmtId="49" fontId="2" fillId="2" borderId="0" xfId="17" applyNumberFormat="1" applyFont="1" applyBorder="1" applyAlignment="1">
      <alignment horizontal="center"/>
      <protection locked="0"/>
    </xf>
    <xf numFmtId="49" fontId="2" fillId="2" borderId="9" xfId="17" applyNumberFormat="1" applyFont="1" applyBorder="1" applyAlignment="1">
      <alignment horizontal="center"/>
      <protection locked="0"/>
    </xf>
    <xf numFmtId="49" fontId="1" fillId="4" borderId="0" xfId="0" applyNumberFormat="1" applyFont="1" applyFill="1" applyBorder="1" applyAlignment="1">
      <alignment horizontal="right" vertical="center"/>
    </xf>
    <xf numFmtId="49" fontId="2" fillId="2" borderId="0" xfId="17" applyNumberFormat="1" applyFont="1" applyBorder="1" applyAlignment="1">
      <alignment horizontal="left"/>
      <protection locked="0"/>
    </xf>
    <xf numFmtId="0" fontId="7" fillId="5" borderId="0" xfId="0" applyFont="1" applyFill="1" applyAlignment="1">
      <alignment horizontal="left" vertical="center"/>
    </xf>
    <xf numFmtId="14" fontId="2" fillId="2" borderId="0" xfId="17" applyNumberFormat="1" applyFont="1" applyBorder="1" applyAlignment="1">
      <alignment horizontal="left"/>
      <protection locked="0"/>
    </xf>
    <xf numFmtId="14" fontId="2" fillId="2" borderId="0" xfId="17" applyNumberFormat="1" applyFont="1" applyAlignment="1">
      <alignment horizontal="left"/>
      <protection locked="0"/>
    </xf>
    <xf numFmtId="14" fontId="2" fillId="2" borderId="9" xfId="17" applyNumberFormat="1" applyFont="1" applyBorder="1" applyAlignment="1">
      <alignment horizontal="left"/>
      <protection locked="0"/>
    </xf>
    <xf numFmtId="49" fontId="6" fillId="5" borderId="0" xfId="0" applyNumberFormat="1" applyFont="1" applyFill="1" applyBorder="1" applyAlignment="1">
      <alignment horizontal="left" vertical="center"/>
    </xf>
    <xf numFmtId="49" fontId="7" fillId="5" borderId="0" xfId="0" applyNumberFormat="1" applyFont="1" applyFill="1" applyAlignment="1">
      <alignment horizontal="left" vertical="center"/>
    </xf>
    <xf numFmtId="49" fontId="2" fillId="4" borderId="6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4" fillId="5" borderId="6" xfId="0" applyNumberFormat="1" applyFont="1" applyFill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1" fillId="4" borderId="0" xfId="0" applyNumberFormat="1" applyFont="1" applyFill="1" applyBorder="1" applyAlignment="1">
      <alignment horizontal="left"/>
    </xf>
    <xf numFmtId="49" fontId="2" fillId="2" borderId="0" xfId="17" applyNumberFormat="1" applyFont="1" applyAlignment="1">
      <alignment horizontal="center"/>
      <protection locked="0"/>
    </xf>
    <xf numFmtId="49" fontId="9" fillId="4" borderId="6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4" fontId="2" fillId="2" borderId="1" xfId="17" applyNumberFormat="1" applyFont="1" applyBorder="1" applyAlignment="1">
      <alignment horizontal="left"/>
      <protection locked="0"/>
    </xf>
    <xf numFmtId="49" fontId="8" fillId="4" borderId="1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49" fontId="9" fillId="4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49" fontId="9" fillId="4" borderId="0" xfId="0" applyNumberFormat="1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49" fontId="6" fillId="5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12" fillId="4" borderId="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9" fillId="4" borderId="1" xfId="0" applyNumberFormat="1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49" fontId="13" fillId="3" borderId="0" xfId="0" applyNumberFormat="1" applyFont="1" applyFill="1" applyAlignment="1">
      <alignment horizontal="left" vertical="center" wrapText="1"/>
    </xf>
    <xf numFmtId="49" fontId="11" fillId="9" borderId="13" xfId="0" applyNumberFormat="1" applyFont="1" applyFill="1" applyBorder="1" applyAlignment="1">
      <alignment horizontal="left" vertical="center"/>
    </xf>
    <xf numFmtId="49" fontId="11" fillId="9" borderId="22" xfId="0" applyNumberFormat="1" applyFont="1" applyFill="1" applyBorder="1" applyAlignment="1">
      <alignment horizontal="left" vertical="center"/>
    </xf>
    <xf numFmtId="49" fontId="11" fillId="9" borderId="14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17" fillId="9" borderId="13" xfId="0" applyNumberFormat="1" applyFont="1" applyFill="1" applyBorder="1" applyAlignment="1">
      <alignment horizontal="left" vertical="center"/>
    </xf>
    <xf numFmtId="49" fontId="17" fillId="9" borderId="22" xfId="0" applyNumberFormat="1" applyFont="1" applyFill="1" applyBorder="1" applyAlignment="1">
      <alignment horizontal="left" vertical="center"/>
    </xf>
    <xf numFmtId="49" fontId="17" fillId="9" borderId="14" xfId="0" applyNumberFormat="1" applyFont="1" applyFill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1" fillId="4" borderId="0" xfId="0" applyNumberFormat="1" applyFont="1" applyFill="1" applyBorder="1" applyAlignment="1">
      <alignment horizontal="left" vertical="center"/>
    </xf>
    <xf numFmtId="49" fontId="6" fillId="5" borderId="0" xfId="0" applyNumberFormat="1" applyFont="1" applyFill="1" applyAlignment="1">
      <alignment horizontal="left" vertical="center"/>
    </xf>
    <xf numFmtId="49" fontId="1" fillId="4" borderId="6" xfId="0" applyNumberFormat="1" applyFont="1" applyFill="1" applyBorder="1" applyAlignment="1">
      <alignment horizontal="left" vertical="center"/>
    </xf>
    <xf numFmtId="49" fontId="1" fillId="4" borderId="0" xfId="0" applyNumberFormat="1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2" fillId="5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19" fillId="5" borderId="0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1" fillId="4" borderId="7" xfId="0" applyNumberFormat="1" applyFont="1" applyFill="1" applyBorder="1" applyAlignment="1">
      <alignment horizontal="left" vertical="center"/>
    </xf>
    <xf numFmtId="4" fontId="2" fillId="2" borderId="1" xfId="17" applyNumberFormat="1" applyFont="1" applyBorder="1" applyAlignment="1">
      <alignment horizontal="right"/>
      <protection locked="0"/>
    </xf>
    <xf numFmtId="4" fontId="2" fillId="2" borderId="0" xfId="17" applyNumberFormat="1" applyFont="1" applyAlignment="1">
      <alignment horizontal="right"/>
      <protection locked="0"/>
    </xf>
    <xf numFmtId="4" fontId="2" fillId="2" borderId="9" xfId="17" applyNumberFormat="1" applyFont="1" applyBorder="1" applyAlignment="1">
      <alignment horizontal="right"/>
      <protection locked="0"/>
    </xf>
    <xf numFmtId="49" fontId="1" fillId="4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9" xfId="0" applyBorder="1" applyAlignment="1">
      <alignment horizontal="center" vertical="top"/>
    </xf>
    <xf numFmtId="49" fontId="6" fillId="4" borderId="0" xfId="0" applyNumberFormat="1" applyFont="1" applyFill="1" applyBorder="1" applyAlignment="1">
      <alignment horizontal="center" vertical="center"/>
    </xf>
    <xf numFmtId="49" fontId="6" fillId="4" borderId="9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1" fillId="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4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4" fontId="2" fillId="2" borderId="0" xfId="17" applyNumberFormat="1" applyFont="1" applyBorder="1" applyAlignment="1">
      <alignment horizontal="right"/>
      <protection locked="0"/>
    </xf>
    <xf numFmtId="3" fontId="2" fillId="2" borderId="0" xfId="17" applyNumberFormat="1" applyFont="1" applyBorder="1" applyAlignment="1">
      <alignment horizontal="left"/>
      <protection locked="0"/>
    </xf>
    <xf numFmtId="3" fontId="2" fillId="2" borderId="0" xfId="17" applyNumberFormat="1" applyFont="1" applyAlignment="1">
      <alignment horizontal="left"/>
      <protection locked="0"/>
    </xf>
    <xf numFmtId="3" fontId="2" fillId="2" borderId="9" xfId="17" applyNumberFormat="1" applyFont="1" applyBorder="1" applyAlignment="1">
      <alignment horizontal="left"/>
      <protection locked="0"/>
    </xf>
    <xf numFmtId="49" fontId="1" fillId="4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49" fontId="9" fillId="4" borderId="1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49" fontId="1" fillId="4" borderId="0" xfId="0" applyNumberFormat="1" applyFont="1" applyFill="1" applyBorder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49" fontId="1" fillId="4" borderId="0" xfId="0" applyNumberFormat="1" applyFont="1" applyFill="1" applyBorder="1" applyAlignment="1">
      <alignment horizontal="left" vertical="center"/>
    </xf>
    <xf numFmtId="49" fontId="9" fillId="4" borderId="7" xfId="0" applyNumberFormat="1" applyFont="1" applyFill="1" applyBorder="1" applyAlignment="1">
      <alignment horizontal="left" vertical="center"/>
    </xf>
    <xf numFmtId="49" fontId="5" fillId="4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vertical="center"/>
    </xf>
    <xf numFmtId="49" fontId="31" fillId="4" borderId="0" xfId="0" applyNumberFormat="1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4" fillId="4" borderId="0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49" fontId="26" fillId="4" borderId="0" xfId="0" applyNumberFormat="1" applyFont="1" applyFill="1" applyBorder="1" applyAlignment="1">
      <alignment horizontal="left" vertical="center"/>
    </xf>
    <xf numFmtId="49" fontId="1" fillId="4" borderId="0" xfId="0" applyNumberFormat="1" applyFont="1" applyFill="1" applyAlignment="1">
      <alignment horizontal="left" vertical="center"/>
    </xf>
    <xf numFmtId="49" fontId="1" fillId="4" borderId="9" xfId="0" applyNumberFormat="1" applyFont="1" applyFill="1" applyBorder="1" applyAlignment="1">
      <alignment horizontal="left" vertical="center"/>
    </xf>
    <xf numFmtId="49" fontId="2" fillId="2" borderId="10" xfId="17" applyNumberFormat="1" applyFont="1" applyBorder="1" applyAlignment="1">
      <alignment horizontal="left"/>
      <protection locked="0"/>
    </xf>
    <xf numFmtId="0" fontId="0" fillId="2" borderId="11" xfId="17" applyBorder="1" applyAlignment="1">
      <alignment horizontal="left"/>
      <protection locked="0"/>
    </xf>
    <xf numFmtId="49" fontId="3" fillId="5" borderId="6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9" fontId="3" fillId="5" borderId="7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5" borderId="0" xfId="0" applyNumberFormat="1" applyFont="1" applyFill="1" applyBorder="1" applyAlignment="1">
      <alignment horizontal="left" vertical="center"/>
    </xf>
    <xf numFmtId="49" fontId="1" fillId="5" borderId="1" xfId="0" applyNumberFormat="1" applyFont="1" applyFill="1" applyBorder="1" applyAlignment="1">
      <alignment horizontal="left" vertical="center"/>
    </xf>
    <xf numFmtId="49" fontId="5" fillId="4" borderId="13" xfId="0" applyNumberFormat="1" applyFont="1" applyFill="1" applyBorder="1" applyAlignment="1" applyProtection="1">
      <alignment horizontal="center" vertical="center"/>
      <protection locked="0"/>
    </xf>
    <xf numFmtId="49" fontId="5" fillId="4" borderId="14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Eingabe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A6A6A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DFDFDF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13</xdr:row>
      <xdr:rowOff>161925</xdr:rowOff>
    </xdr:from>
    <xdr:ext cx="5400675" cy="180975"/>
    <xdr:sp>
      <xdr:nvSpPr>
        <xdr:cNvPr id="1" name="TextBox 2"/>
        <xdr:cNvSpPr txBox="1">
          <a:spLocks noChangeArrowheads="1"/>
        </xdr:cNvSpPr>
      </xdr:nvSpPr>
      <xdr:spPr>
        <a:xfrm>
          <a:off x="933450" y="2257425"/>
          <a:ext cx="5400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 Bitte beantworten Sie nur die Fragen zu Abschnitt 1, Abschnitt 2 - nur Textziffer 2.8, Abschnitt 3 und Abschnitt 8 -</a:t>
          </a:r>
        </a:p>
      </xdr:txBody>
    </xdr:sp>
    <xdr:clientData/>
  </xdr:oneCellAnchor>
  <xdr:oneCellAnchor>
    <xdr:from>
      <xdr:col>5</xdr:col>
      <xdr:colOff>9525</xdr:colOff>
      <xdr:row>32</xdr:row>
      <xdr:rowOff>38100</xdr:rowOff>
    </xdr:from>
    <xdr:ext cx="1057275" cy="180975"/>
    <xdr:sp>
      <xdr:nvSpPr>
        <xdr:cNvPr id="2" name="TextBox 3"/>
        <xdr:cNvSpPr txBox="1">
          <a:spLocks noChangeArrowheads="1"/>
        </xdr:cNvSpPr>
      </xdr:nvSpPr>
      <xdr:spPr>
        <a:xfrm>
          <a:off x="762000" y="4524375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Identifikationsnummer</a:t>
          </a:r>
        </a:p>
      </xdr:txBody>
    </xdr:sp>
    <xdr:clientData/>
  </xdr:oneCellAnchor>
  <xdr:oneCellAnchor>
    <xdr:from>
      <xdr:col>5</xdr:col>
      <xdr:colOff>9525</xdr:colOff>
      <xdr:row>63</xdr:row>
      <xdr:rowOff>38100</xdr:rowOff>
    </xdr:from>
    <xdr:ext cx="1057275" cy="180975"/>
    <xdr:sp>
      <xdr:nvSpPr>
        <xdr:cNvPr id="3" name="TextBox 4"/>
        <xdr:cNvSpPr txBox="1">
          <a:spLocks noChangeArrowheads="1"/>
        </xdr:cNvSpPr>
      </xdr:nvSpPr>
      <xdr:spPr>
        <a:xfrm>
          <a:off x="762000" y="817245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Identifikationsnummer</a:t>
          </a:r>
        </a:p>
      </xdr:txBody>
    </xdr:sp>
    <xdr:clientData/>
  </xdr:oneCellAnchor>
  <xdr:oneCellAnchor>
    <xdr:from>
      <xdr:col>7</xdr:col>
      <xdr:colOff>9525</xdr:colOff>
      <xdr:row>80</xdr:row>
      <xdr:rowOff>28575</xdr:rowOff>
    </xdr:from>
    <xdr:ext cx="1781175" cy="180975"/>
    <xdr:sp>
      <xdr:nvSpPr>
        <xdr:cNvPr id="4" name="TextBox 5"/>
        <xdr:cNvSpPr txBox="1">
          <a:spLocks noChangeArrowheads="1"/>
        </xdr:cNvSpPr>
      </xdr:nvSpPr>
      <xdr:spPr>
        <a:xfrm>
          <a:off x="942975" y="10125075"/>
          <a:ext cx="1781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Alle Steuererstattungen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sollen an</a:t>
          </a:r>
        </a:p>
      </xdr:txBody>
    </xdr:sp>
    <xdr:clientData/>
  </xdr:oneCellAnchor>
  <xdr:oneCellAnchor>
    <xdr:from>
      <xdr:col>60</xdr:col>
      <xdr:colOff>9525</xdr:colOff>
      <xdr:row>5</xdr:row>
      <xdr:rowOff>171450</xdr:rowOff>
    </xdr:from>
    <xdr:ext cx="1114425" cy="295275"/>
    <xdr:sp textlink="ToolInfo">
      <xdr:nvSpPr>
        <xdr:cNvPr id="5" name="TextBox 6"/>
        <xdr:cNvSpPr txBox="1">
          <a:spLocks noChangeArrowheads="1"/>
        </xdr:cNvSpPr>
      </xdr:nvSpPr>
      <xdr:spPr>
        <a:xfrm>
          <a:off x="5572125" y="876300"/>
          <a:ext cx="1114425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fld id="{f2f77163-c3ca-4eec-8986-18bd1f3ae9f0}" type="TxLink">
            <a:rPr lang="en-US" cap="none" sz="700" b="0" i="0" u="none" baseline="0">
              <a:latin typeface="Arial"/>
              <a:ea typeface="Arial"/>
              <a:cs typeface="Arial"/>
            </a:rPr>
            <a:t>Neuanlage eines Mandats V.3.9 (28.08.2009)</a:t>
          </a:fld>
        </a:p>
      </xdr:txBody>
    </xdr:sp>
    <xdr:clientData fPrintsWithSheet="0"/>
  </xdr:oneCellAnchor>
  <xdr:oneCellAnchor>
    <xdr:from>
      <xdr:col>4</xdr:col>
      <xdr:colOff>19050</xdr:colOff>
      <xdr:row>6</xdr:row>
      <xdr:rowOff>19050</xdr:rowOff>
    </xdr:from>
    <xdr:ext cx="133350" cy="180975"/>
    <xdr:sp>
      <xdr:nvSpPr>
        <xdr:cNvPr id="6" name="TextBox 11"/>
        <xdr:cNvSpPr txBox="1">
          <a:spLocks noChangeArrowheads="1"/>
        </xdr:cNvSpPr>
      </xdr:nvSpPr>
      <xdr:spPr>
        <a:xfrm>
          <a:off x="590550" y="9334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4</xdr:col>
      <xdr:colOff>19050</xdr:colOff>
      <xdr:row>8</xdr:row>
      <xdr:rowOff>19050</xdr:rowOff>
    </xdr:from>
    <xdr:ext cx="133350" cy="180975"/>
    <xdr:sp>
      <xdr:nvSpPr>
        <xdr:cNvPr id="7" name="TextBox 12"/>
        <xdr:cNvSpPr txBox="1">
          <a:spLocks noChangeArrowheads="1"/>
        </xdr:cNvSpPr>
      </xdr:nvSpPr>
      <xdr:spPr>
        <a:xfrm>
          <a:off x="590550" y="12382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19050</xdr:colOff>
      <xdr:row>11</xdr:row>
      <xdr:rowOff>19050</xdr:rowOff>
    </xdr:from>
    <xdr:ext cx="133350" cy="180975"/>
    <xdr:sp>
      <xdr:nvSpPr>
        <xdr:cNvPr id="8" name="TextBox 13"/>
        <xdr:cNvSpPr txBox="1">
          <a:spLocks noChangeArrowheads="1"/>
        </xdr:cNvSpPr>
      </xdr:nvSpPr>
      <xdr:spPr>
        <a:xfrm>
          <a:off x="590550" y="18097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19050</xdr:colOff>
      <xdr:row>13</xdr:row>
      <xdr:rowOff>19050</xdr:rowOff>
    </xdr:from>
    <xdr:ext cx="133350" cy="180975"/>
    <xdr:sp>
      <xdr:nvSpPr>
        <xdr:cNvPr id="9" name="TextBox 14"/>
        <xdr:cNvSpPr txBox="1">
          <a:spLocks noChangeArrowheads="1"/>
        </xdr:cNvSpPr>
      </xdr:nvSpPr>
      <xdr:spPr>
        <a:xfrm>
          <a:off x="590550" y="21145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4</xdr:col>
      <xdr:colOff>19050</xdr:colOff>
      <xdr:row>19</xdr:row>
      <xdr:rowOff>19050</xdr:rowOff>
    </xdr:from>
    <xdr:ext cx="133350" cy="180975"/>
    <xdr:sp>
      <xdr:nvSpPr>
        <xdr:cNvPr id="10" name="TextBox 15"/>
        <xdr:cNvSpPr txBox="1">
          <a:spLocks noChangeArrowheads="1"/>
        </xdr:cNvSpPr>
      </xdr:nvSpPr>
      <xdr:spPr>
        <a:xfrm>
          <a:off x="590550" y="29337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4</xdr:col>
      <xdr:colOff>19050</xdr:colOff>
      <xdr:row>22</xdr:row>
      <xdr:rowOff>19050</xdr:rowOff>
    </xdr:from>
    <xdr:ext cx="133350" cy="180975"/>
    <xdr:sp>
      <xdr:nvSpPr>
        <xdr:cNvPr id="11" name="TextBox 16"/>
        <xdr:cNvSpPr txBox="1">
          <a:spLocks noChangeArrowheads="1"/>
        </xdr:cNvSpPr>
      </xdr:nvSpPr>
      <xdr:spPr>
        <a:xfrm>
          <a:off x="590550" y="32766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4</xdr:col>
      <xdr:colOff>19050</xdr:colOff>
      <xdr:row>25</xdr:row>
      <xdr:rowOff>19050</xdr:rowOff>
    </xdr:from>
    <xdr:ext cx="133350" cy="180975"/>
    <xdr:sp>
      <xdr:nvSpPr>
        <xdr:cNvPr id="12" name="TextBox 17"/>
        <xdr:cNvSpPr txBox="1">
          <a:spLocks noChangeArrowheads="1"/>
        </xdr:cNvSpPr>
      </xdr:nvSpPr>
      <xdr:spPr>
        <a:xfrm>
          <a:off x="590550" y="36195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4</xdr:col>
      <xdr:colOff>19050</xdr:colOff>
      <xdr:row>28</xdr:row>
      <xdr:rowOff>19050</xdr:rowOff>
    </xdr:from>
    <xdr:ext cx="133350" cy="180975"/>
    <xdr:sp>
      <xdr:nvSpPr>
        <xdr:cNvPr id="13" name="TextBox 18"/>
        <xdr:cNvSpPr txBox="1">
          <a:spLocks noChangeArrowheads="1"/>
        </xdr:cNvSpPr>
      </xdr:nvSpPr>
      <xdr:spPr>
        <a:xfrm>
          <a:off x="590550" y="39624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4</xdr:col>
      <xdr:colOff>19050</xdr:colOff>
      <xdr:row>31</xdr:row>
      <xdr:rowOff>19050</xdr:rowOff>
    </xdr:from>
    <xdr:ext cx="133350" cy="180975"/>
    <xdr:sp>
      <xdr:nvSpPr>
        <xdr:cNvPr id="14" name="TextBox 19"/>
        <xdr:cNvSpPr txBox="1">
          <a:spLocks noChangeArrowheads="1"/>
        </xdr:cNvSpPr>
      </xdr:nvSpPr>
      <xdr:spPr>
        <a:xfrm>
          <a:off x="590550" y="42957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3</xdr:col>
      <xdr:colOff>133350</xdr:colOff>
      <xdr:row>34</xdr:row>
      <xdr:rowOff>19050</xdr:rowOff>
    </xdr:from>
    <xdr:ext cx="190500" cy="180975"/>
    <xdr:sp>
      <xdr:nvSpPr>
        <xdr:cNvPr id="15" name="TextBox 20"/>
        <xdr:cNvSpPr txBox="1">
          <a:spLocks noChangeArrowheads="1"/>
        </xdr:cNvSpPr>
      </xdr:nvSpPr>
      <xdr:spPr>
        <a:xfrm>
          <a:off x="533400" y="46291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3</xdr:col>
      <xdr:colOff>133350</xdr:colOff>
      <xdr:row>38</xdr:row>
      <xdr:rowOff>19050</xdr:rowOff>
    </xdr:from>
    <xdr:ext cx="190500" cy="180975"/>
    <xdr:sp>
      <xdr:nvSpPr>
        <xdr:cNvPr id="16" name="TextBox 21"/>
        <xdr:cNvSpPr txBox="1">
          <a:spLocks noChangeArrowheads="1"/>
        </xdr:cNvSpPr>
      </xdr:nvSpPr>
      <xdr:spPr>
        <a:xfrm>
          <a:off x="533400" y="5133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3</xdr:col>
      <xdr:colOff>133350</xdr:colOff>
      <xdr:row>41</xdr:row>
      <xdr:rowOff>19050</xdr:rowOff>
    </xdr:from>
    <xdr:ext cx="190500" cy="180975"/>
    <xdr:sp>
      <xdr:nvSpPr>
        <xdr:cNvPr id="17" name="TextBox 22"/>
        <xdr:cNvSpPr txBox="1">
          <a:spLocks noChangeArrowheads="1"/>
        </xdr:cNvSpPr>
      </xdr:nvSpPr>
      <xdr:spPr>
        <a:xfrm>
          <a:off x="533400" y="54768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oneCellAnchor>
    <xdr:from>
      <xdr:col>3</xdr:col>
      <xdr:colOff>133350</xdr:colOff>
      <xdr:row>44</xdr:row>
      <xdr:rowOff>19050</xdr:rowOff>
    </xdr:from>
    <xdr:ext cx="190500" cy="180975"/>
    <xdr:sp>
      <xdr:nvSpPr>
        <xdr:cNvPr id="18" name="TextBox 23"/>
        <xdr:cNvSpPr txBox="1">
          <a:spLocks noChangeArrowheads="1"/>
        </xdr:cNvSpPr>
      </xdr:nvSpPr>
      <xdr:spPr>
        <a:xfrm>
          <a:off x="533400" y="58197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3</xdr:col>
      <xdr:colOff>133350</xdr:colOff>
      <xdr:row>48</xdr:row>
      <xdr:rowOff>19050</xdr:rowOff>
    </xdr:from>
    <xdr:ext cx="190500" cy="180975"/>
    <xdr:sp>
      <xdr:nvSpPr>
        <xdr:cNvPr id="19" name="TextBox 24"/>
        <xdr:cNvSpPr txBox="1">
          <a:spLocks noChangeArrowheads="1"/>
        </xdr:cNvSpPr>
      </xdr:nvSpPr>
      <xdr:spPr>
        <a:xfrm>
          <a:off x="533400" y="63246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3</xdr:col>
      <xdr:colOff>133350</xdr:colOff>
      <xdr:row>53</xdr:row>
      <xdr:rowOff>19050</xdr:rowOff>
    </xdr:from>
    <xdr:ext cx="190500" cy="180975"/>
    <xdr:sp>
      <xdr:nvSpPr>
        <xdr:cNvPr id="20" name="TextBox 25"/>
        <xdr:cNvSpPr txBox="1">
          <a:spLocks noChangeArrowheads="1"/>
        </xdr:cNvSpPr>
      </xdr:nvSpPr>
      <xdr:spPr>
        <a:xfrm>
          <a:off x="533400" y="6924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3</xdr:col>
      <xdr:colOff>133350</xdr:colOff>
      <xdr:row>56</xdr:row>
      <xdr:rowOff>19050</xdr:rowOff>
    </xdr:from>
    <xdr:ext cx="190500" cy="180975"/>
    <xdr:sp>
      <xdr:nvSpPr>
        <xdr:cNvPr id="21" name="TextBox 26"/>
        <xdr:cNvSpPr txBox="1">
          <a:spLocks noChangeArrowheads="1"/>
        </xdr:cNvSpPr>
      </xdr:nvSpPr>
      <xdr:spPr>
        <a:xfrm>
          <a:off x="533400" y="72675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3</xdr:col>
      <xdr:colOff>133350</xdr:colOff>
      <xdr:row>59</xdr:row>
      <xdr:rowOff>19050</xdr:rowOff>
    </xdr:from>
    <xdr:ext cx="190500" cy="180975"/>
    <xdr:sp>
      <xdr:nvSpPr>
        <xdr:cNvPr id="22" name="TextBox 27"/>
        <xdr:cNvSpPr txBox="1">
          <a:spLocks noChangeArrowheads="1"/>
        </xdr:cNvSpPr>
      </xdr:nvSpPr>
      <xdr:spPr>
        <a:xfrm>
          <a:off x="533400" y="76009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oneCellAnchor>
  <xdr:oneCellAnchor>
    <xdr:from>
      <xdr:col>3</xdr:col>
      <xdr:colOff>133350</xdr:colOff>
      <xdr:row>62</xdr:row>
      <xdr:rowOff>19050</xdr:rowOff>
    </xdr:from>
    <xdr:ext cx="190500" cy="180975"/>
    <xdr:sp>
      <xdr:nvSpPr>
        <xdr:cNvPr id="23" name="TextBox 28"/>
        <xdr:cNvSpPr txBox="1">
          <a:spLocks noChangeArrowheads="1"/>
        </xdr:cNvSpPr>
      </xdr:nvSpPr>
      <xdr:spPr>
        <a:xfrm>
          <a:off x="533400" y="79438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</a:t>
          </a:r>
        </a:p>
      </xdr:txBody>
    </xdr:sp>
    <xdr:clientData/>
  </xdr:oneCellAnchor>
  <xdr:oneCellAnchor>
    <xdr:from>
      <xdr:col>3</xdr:col>
      <xdr:colOff>133350</xdr:colOff>
      <xdr:row>65</xdr:row>
      <xdr:rowOff>19050</xdr:rowOff>
    </xdr:from>
    <xdr:ext cx="190500" cy="180975"/>
    <xdr:sp>
      <xdr:nvSpPr>
        <xdr:cNvPr id="24" name="TextBox 29"/>
        <xdr:cNvSpPr txBox="1">
          <a:spLocks noChangeArrowheads="1"/>
        </xdr:cNvSpPr>
      </xdr:nvSpPr>
      <xdr:spPr>
        <a:xfrm>
          <a:off x="533400" y="82772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</a:t>
          </a:r>
        </a:p>
      </xdr:txBody>
    </xdr:sp>
    <xdr:clientData/>
  </xdr:oneCellAnchor>
  <xdr:oneCellAnchor>
    <xdr:from>
      <xdr:col>3</xdr:col>
      <xdr:colOff>133350</xdr:colOff>
      <xdr:row>70</xdr:row>
      <xdr:rowOff>19050</xdr:rowOff>
    </xdr:from>
    <xdr:ext cx="190500" cy="180975"/>
    <xdr:sp>
      <xdr:nvSpPr>
        <xdr:cNvPr id="25" name="TextBox 30"/>
        <xdr:cNvSpPr txBox="1">
          <a:spLocks noChangeArrowheads="1"/>
        </xdr:cNvSpPr>
      </xdr:nvSpPr>
      <xdr:spPr>
        <a:xfrm>
          <a:off x="533400" y="88773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oneCellAnchor>
    <xdr:from>
      <xdr:col>3</xdr:col>
      <xdr:colOff>133350</xdr:colOff>
      <xdr:row>73</xdr:row>
      <xdr:rowOff>19050</xdr:rowOff>
    </xdr:from>
    <xdr:ext cx="190500" cy="180975"/>
    <xdr:sp>
      <xdr:nvSpPr>
        <xdr:cNvPr id="26" name="TextBox 31"/>
        <xdr:cNvSpPr txBox="1">
          <a:spLocks noChangeArrowheads="1"/>
        </xdr:cNvSpPr>
      </xdr:nvSpPr>
      <xdr:spPr>
        <a:xfrm>
          <a:off x="533400" y="92392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21</a:t>
          </a:r>
        </a:p>
      </xdr:txBody>
    </xdr:sp>
    <xdr:clientData/>
  </xdr:oneCellAnchor>
  <xdr:oneCellAnchor>
    <xdr:from>
      <xdr:col>3</xdr:col>
      <xdr:colOff>133350</xdr:colOff>
      <xdr:row>76</xdr:row>
      <xdr:rowOff>19050</xdr:rowOff>
    </xdr:from>
    <xdr:ext cx="190500" cy="180975"/>
    <xdr:sp>
      <xdr:nvSpPr>
        <xdr:cNvPr id="27" name="TextBox 32"/>
        <xdr:cNvSpPr txBox="1">
          <a:spLocks noChangeArrowheads="1"/>
        </xdr:cNvSpPr>
      </xdr:nvSpPr>
      <xdr:spPr>
        <a:xfrm>
          <a:off x="533400" y="96012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22</a:t>
          </a:r>
        </a:p>
      </xdr:txBody>
    </xdr:sp>
    <xdr:clientData/>
  </xdr:oneCellAnchor>
  <xdr:oneCellAnchor>
    <xdr:from>
      <xdr:col>3</xdr:col>
      <xdr:colOff>133350</xdr:colOff>
      <xdr:row>81</xdr:row>
      <xdr:rowOff>19050</xdr:rowOff>
    </xdr:from>
    <xdr:ext cx="190500" cy="180975"/>
    <xdr:sp>
      <xdr:nvSpPr>
        <xdr:cNvPr id="28" name="TextBox 33"/>
        <xdr:cNvSpPr txBox="1">
          <a:spLocks noChangeArrowheads="1"/>
        </xdr:cNvSpPr>
      </xdr:nvSpPr>
      <xdr:spPr>
        <a:xfrm>
          <a:off x="533400" y="102012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23</a:t>
          </a:r>
        </a:p>
      </xdr:txBody>
    </xdr:sp>
    <xdr:clientData/>
  </xdr:oneCellAnchor>
  <xdr:oneCellAnchor>
    <xdr:from>
      <xdr:col>3</xdr:col>
      <xdr:colOff>133350</xdr:colOff>
      <xdr:row>84</xdr:row>
      <xdr:rowOff>19050</xdr:rowOff>
    </xdr:from>
    <xdr:ext cx="190500" cy="180975"/>
    <xdr:sp>
      <xdr:nvSpPr>
        <xdr:cNvPr id="29" name="TextBox 34"/>
        <xdr:cNvSpPr txBox="1">
          <a:spLocks noChangeArrowheads="1"/>
        </xdr:cNvSpPr>
      </xdr:nvSpPr>
      <xdr:spPr>
        <a:xfrm>
          <a:off x="533400" y="105632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24</a:t>
          </a:r>
        </a:p>
      </xdr:txBody>
    </xdr:sp>
    <xdr:clientData/>
  </xdr:oneCellAnchor>
  <xdr:oneCellAnchor>
    <xdr:from>
      <xdr:col>3</xdr:col>
      <xdr:colOff>133350</xdr:colOff>
      <xdr:row>87</xdr:row>
      <xdr:rowOff>19050</xdr:rowOff>
    </xdr:from>
    <xdr:ext cx="190500" cy="180975"/>
    <xdr:sp>
      <xdr:nvSpPr>
        <xdr:cNvPr id="30" name="TextBox 35"/>
        <xdr:cNvSpPr txBox="1">
          <a:spLocks noChangeArrowheads="1"/>
        </xdr:cNvSpPr>
      </xdr:nvSpPr>
      <xdr:spPr>
        <a:xfrm>
          <a:off x="533400" y="108966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</a:t>
          </a:r>
        </a:p>
      </xdr:txBody>
    </xdr:sp>
    <xdr:clientData/>
  </xdr:oneCellAnchor>
  <xdr:oneCellAnchor>
    <xdr:from>
      <xdr:col>2</xdr:col>
      <xdr:colOff>76200</xdr:colOff>
      <xdr:row>62</xdr:row>
      <xdr:rowOff>66675</xdr:rowOff>
    </xdr:from>
    <xdr:ext cx="200025" cy="3152775"/>
    <xdr:grpSp>
      <xdr:nvGrpSpPr>
        <xdr:cNvPr id="31" name="Group 41"/>
        <xdr:cNvGrpSpPr>
          <a:grpSpLocks/>
        </xdr:cNvGrpSpPr>
      </xdr:nvGrpSpPr>
      <xdr:grpSpPr>
        <a:xfrm>
          <a:off x="304800" y="7991475"/>
          <a:ext cx="200025" cy="3152775"/>
          <a:chOff x="17" y="772"/>
          <a:chExt cx="23" cy="330"/>
        </a:xfrm>
        <a:solidFill>
          <a:srgbClr val="FFFFFF"/>
        </a:solidFill>
      </xdr:grpSpPr>
      <xdr:sp>
        <xdr:nvSpPr>
          <xdr:cNvPr id="32" name="Text 51"/>
          <xdr:cNvSpPr txBox="1">
            <a:spLocks noChangeArrowheads="1"/>
          </xdr:cNvSpPr>
        </xdr:nvSpPr>
        <xdr:spPr>
          <a:xfrm>
            <a:off x="17" y="772"/>
            <a:ext cx="14" cy="31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b" vert="vert270"/>
          <a:p>
            <a:pPr algn="ctr">
              <a:defRPr/>
            </a:pPr>
            <a:r>
              <a:rPr lang="en-US" cap="none" sz="500" b="0" i="0" u="none" baseline="0">
                <a:latin typeface="Arial"/>
                <a:ea typeface="Arial"/>
                <a:cs typeface="Arial"/>
              </a:rPr>
              <a:t>Dieses Formular ist mit einem Programm der DATEV eG erstellt. Das Programm erzeugt</a:t>
            </a:r>
          </a:p>
        </xdr:txBody>
      </xdr:sp>
      <xdr:pic>
        <xdr:nvPicPr>
          <xdr:cNvPr id="33" name="Bild 5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1085"/>
            <a:ext cx="17" cy="17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4" name="Text 53"/>
          <xdr:cNvSpPr txBox="1">
            <a:spLocks noChangeArrowheads="1"/>
          </xdr:cNvSpPr>
        </xdr:nvSpPr>
        <xdr:spPr>
          <a:xfrm>
            <a:off x="27" y="804"/>
            <a:ext cx="13" cy="27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b" vert="vert270"/>
          <a:p>
            <a:pPr algn="ctr">
              <a:defRPr/>
            </a:pPr>
            <a:r>
              <a:rPr lang="en-US" cap="none" sz="500" b="0" i="0" u="none" baseline="0">
                <a:latin typeface="Arial"/>
                <a:ea typeface="Arial"/>
                <a:cs typeface="Arial"/>
              </a:rPr>
              <a:t>bei bestimmungsgemäßer Anwendung den Wortlaut des amtlichen Vordrucks.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43</xdr:row>
      <xdr:rowOff>9525</xdr:rowOff>
    </xdr:from>
    <xdr:ext cx="190500" cy="180975"/>
    <xdr:sp>
      <xdr:nvSpPr>
        <xdr:cNvPr id="1" name="TextBox 1"/>
        <xdr:cNvSpPr txBox="1">
          <a:spLocks noChangeArrowheads="1"/>
        </xdr:cNvSpPr>
      </xdr:nvSpPr>
      <xdr:spPr>
        <a:xfrm>
          <a:off x="323850" y="50863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42</a:t>
          </a:r>
        </a:p>
      </xdr:txBody>
    </xdr:sp>
    <xdr:clientData/>
  </xdr:oneCellAnchor>
  <xdr:oneCellAnchor>
    <xdr:from>
      <xdr:col>2</xdr:col>
      <xdr:colOff>114300</xdr:colOff>
      <xdr:row>40</xdr:row>
      <xdr:rowOff>9525</xdr:rowOff>
    </xdr:from>
    <xdr:ext cx="190500" cy="180975"/>
    <xdr:sp>
      <xdr:nvSpPr>
        <xdr:cNvPr id="2" name="TextBox 2"/>
        <xdr:cNvSpPr txBox="1">
          <a:spLocks noChangeArrowheads="1"/>
        </xdr:cNvSpPr>
      </xdr:nvSpPr>
      <xdr:spPr>
        <a:xfrm>
          <a:off x="333375" y="47625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41</a:t>
          </a:r>
        </a:p>
      </xdr:txBody>
    </xdr:sp>
    <xdr:clientData/>
  </xdr:oneCellAnchor>
  <xdr:oneCellAnchor>
    <xdr:from>
      <xdr:col>2</xdr:col>
      <xdr:colOff>114300</xdr:colOff>
      <xdr:row>37</xdr:row>
      <xdr:rowOff>9525</xdr:rowOff>
    </xdr:from>
    <xdr:ext cx="190500" cy="180975"/>
    <xdr:sp>
      <xdr:nvSpPr>
        <xdr:cNvPr id="3" name="TextBox 3"/>
        <xdr:cNvSpPr txBox="1">
          <a:spLocks noChangeArrowheads="1"/>
        </xdr:cNvSpPr>
      </xdr:nvSpPr>
      <xdr:spPr>
        <a:xfrm>
          <a:off x="333375" y="43243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oneCellAnchor>
  <xdr:oneCellAnchor>
    <xdr:from>
      <xdr:col>2</xdr:col>
      <xdr:colOff>114300</xdr:colOff>
      <xdr:row>35</xdr:row>
      <xdr:rowOff>9525</xdr:rowOff>
    </xdr:from>
    <xdr:ext cx="190500" cy="180975"/>
    <xdr:sp>
      <xdr:nvSpPr>
        <xdr:cNvPr id="4" name="TextBox 4"/>
        <xdr:cNvSpPr txBox="1">
          <a:spLocks noChangeArrowheads="1"/>
        </xdr:cNvSpPr>
      </xdr:nvSpPr>
      <xdr:spPr>
        <a:xfrm>
          <a:off x="333375" y="40576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39</a:t>
          </a:r>
        </a:p>
      </xdr:txBody>
    </xdr:sp>
    <xdr:clientData/>
  </xdr:oneCellAnchor>
  <xdr:oneCellAnchor>
    <xdr:from>
      <xdr:col>2</xdr:col>
      <xdr:colOff>114300</xdr:colOff>
      <xdr:row>33</xdr:row>
      <xdr:rowOff>9525</xdr:rowOff>
    </xdr:from>
    <xdr:ext cx="190500" cy="180975"/>
    <xdr:sp>
      <xdr:nvSpPr>
        <xdr:cNvPr id="5" name="TextBox 5"/>
        <xdr:cNvSpPr txBox="1">
          <a:spLocks noChangeArrowheads="1"/>
        </xdr:cNvSpPr>
      </xdr:nvSpPr>
      <xdr:spPr>
        <a:xfrm>
          <a:off x="333375" y="37909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38</a:t>
          </a:r>
        </a:p>
      </xdr:txBody>
    </xdr:sp>
    <xdr:clientData/>
  </xdr:oneCellAnchor>
  <xdr:oneCellAnchor>
    <xdr:from>
      <xdr:col>2</xdr:col>
      <xdr:colOff>114300</xdr:colOff>
      <xdr:row>29</xdr:row>
      <xdr:rowOff>9525</xdr:rowOff>
    </xdr:from>
    <xdr:ext cx="190500" cy="180975"/>
    <xdr:sp>
      <xdr:nvSpPr>
        <xdr:cNvPr id="6" name="TextBox 7"/>
        <xdr:cNvSpPr txBox="1">
          <a:spLocks noChangeArrowheads="1"/>
        </xdr:cNvSpPr>
      </xdr:nvSpPr>
      <xdr:spPr>
        <a:xfrm>
          <a:off x="333375" y="32861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37</a:t>
          </a:r>
        </a:p>
      </xdr:txBody>
    </xdr:sp>
    <xdr:clientData/>
  </xdr:oneCellAnchor>
  <xdr:oneCellAnchor>
    <xdr:from>
      <xdr:col>2</xdr:col>
      <xdr:colOff>114300</xdr:colOff>
      <xdr:row>26</xdr:row>
      <xdr:rowOff>9525</xdr:rowOff>
    </xdr:from>
    <xdr:ext cx="190500" cy="180975"/>
    <xdr:sp>
      <xdr:nvSpPr>
        <xdr:cNvPr id="7" name="TextBox 8"/>
        <xdr:cNvSpPr txBox="1">
          <a:spLocks noChangeArrowheads="1"/>
        </xdr:cNvSpPr>
      </xdr:nvSpPr>
      <xdr:spPr>
        <a:xfrm>
          <a:off x="333375" y="28384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36</a:t>
          </a:r>
        </a:p>
      </xdr:txBody>
    </xdr:sp>
    <xdr:clientData/>
  </xdr:oneCellAnchor>
  <xdr:oneCellAnchor>
    <xdr:from>
      <xdr:col>2</xdr:col>
      <xdr:colOff>114300</xdr:colOff>
      <xdr:row>23</xdr:row>
      <xdr:rowOff>9525</xdr:rowOff>
    </xdr:from>
    <xdr:ext cx="190500" cy="180975"/>
    <xdr:sp>
      <xdr:nvSpPr>
        <xdr:cNvPr id="8" name="TextBox 9"/>
        <xdr:cNvSpPr txBox="1">
          <a:spLocks noChangeArrowheads="1"/>
        </xdr:cNvSpPr>
      </xdr:nvSpPr>
      <xdr:spPr>
        <a:xfrm>
          <a:off x="333375" y="25146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35</a:t>
          </a:r>
        </a:p>
      </xdr:txBody>
    </xdr:sp>
    <xdr:clientData/>
  </xdr:oneCellAnchor>
  <xdr:oneCellAnchor>
    <xdr:from>
      <xdr:col>2</xdr:col>
      <xdr:colOff>114300</xdr:colOff>
      <xdr:row>20</xdr:row>
      <xdr:rowOff>9525</xdr:rowOff>
    </xdr:from>
    <xdr:ext cx="190500" cy="180975"/>
    <xdr:sp>
      <xdr:nvSpPr>
        <xdr:cNvPr id="9" name="TextBox 10"/>
        <xdr:cNvSpPr txBox="1">
          <a:spLocks noChangeArrowheads="1"/>
        </xdr:cNvSpPr>
      </xdr:nvSpPr>
      <xdr:spPr>
        <a:xfrm>
          <a:off x="333375" y="21907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34</a:t>
          </a:r>
        </a:p>
      </xdr:txBody>
    </xdr:sp>
    <xdr:clientData/>
  </xdr:oneCellAnchor>
  <xdr:oneCellAnchor>
    <xdr:from>
      <xdr:col>2</xdr:col>
      <xdr:colOff>114300</xdr:colOff>
      <xdr:row>16</xdr:row>
      <xdr:rowOff>9525</xdr:rowOff>
    </xdr:from>
    <xdr:ext cx="190500" cy="180975"/>
    <xdr:sp>
      <xdr:nvSpPr>
        <xdr:cNvPr id="10" name="TextBox 11"/>
        <xdr:cNvSpPr txBox="1">
          <a:spLocks noChangeArrowheads="1"/>
        </xdr:cNvSpPr>
      </xdr:nvSpPr>
      <xdr:spPr>
        <a:xfrm>
          <a:off x="333375" y="18002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33</a:t>
          </a:r>
        </a:p>
      </xdr:txBody>
    </xdr:sp>
    <xdr:clientData/>
  </xdr:oneCellAnchor>
  <xdr:oneCellAnchor>
    <xdr:from>
      <xdr:col>2</xdr:col>
      <xdr:colOff>114300</xdr:colOff>
      <xdr:row>13</xdr:row>
      <xdr:rowOff>9525</xdr:rowOff>
    </xdr:from>
    <xdr:ext cx="190500" cy="180975"/>
    <xdr:sp>
      <xdr:nvSpPr>
        <xdr:cNvPr id="11" name="TextBox 12"/>
        <xdr:cNvSpPr txBox="1">
          <a:spLocks noChangeArrowheads="1"/>
        </xdr:cNvSpPr>
      </xdr:nvSpPr>
      <xdr:spPr>
        <a:xfrm>
          <a:off x="333375" y="14763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32</a:t>
          </a:r>
        </a:p>
      </xdr:txBody>
    </xdr:sp>
    <xdr:clientData/>
  </xdr:oneCellAnchor>
  <xdr:oneCellAnchor>
    <xdr:from>
      <xdr:col>2</xdr:col>
      <xdr:colOff>114300</xdr:colOff>
      <xdr:row>10</xdr:row>
      <xdr:rowOff>9525</xdr:rowOff>
    </xdr:from>
    <xdr:ext cx="190500" cy="180975"/>
    <xdr:sp>
      <xdr:nvSpPr>
        <xdr:cNvPr id="12" name="TextBox 13"/>
        <xdr:cNvSpPr txBox="1">
          <a:spLocks noChangeArrowheads="1"/>
        </xdr:cNvSpPr>
      </xdr:nvSpPr>
      <xdr:spPr>
        <a:xfrm>
          <a:off x="333375" y="11525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oneCellAnchor>
  <xdr:oneCellAnchor>
    <xdr:from>
      <xdr:col>2</xdr:col>
      <xdr:colOff>114300</xdr:colOff>
      <xdr:row>48</xdr:row>
      <xdr:rowOff>9525</xdr:rowOff>
    </xdr:from>
    <xdr:ext cx="190500" cy="180975"/>
    <xdr:sp>
      <xdr:nvSpPr>
        <xdr:cNvPr id="13" name="TextBox 15"/>
        <xdr:cNvSpPr txBox="1">
          <a:spLocks noChangeArrowheads="1"/>
        </xdr:cNvSpPr>
      </xdr:nvSpPr>
      <xdr:spPr>
        <a:xfrm>
          <a:off x="333375" y="56292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43</a:t>
          </a:r>
        </a:p>
      </xdr:txBody>
    </xdr:sp>
    <xdr:clientData/>
  </xdr:oneCellAnchor>
  <xdr:oneCellAnchor>
    <xdr:from>
      <xdr:col>2</xdr:col>
      <xdr:colOff>114300</xdr:colOff>
      <xdr:row>50</xdr:row>
      <xdr:rowOff>9525</xdr:rowOff>
    </xdr:from>
    <xdr:ext cx="190500" cy="180975"/>
    <xdr:sp>
      <xdr:nvSpPr>
        <xdr:cNvPr id="14" name="TextBox 16"/>
        <xdr:cNvSpPr txBox="1">
          <a:spLocks noChangeArrowheads="1"/>
        </xdr:cNvSpPr>
      </xdr:nvSpPr>
      <xdr:spPr>
        <a:xfrm>
          <a:off x="333375" y="5895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44</a:t>
          </a:r>
        </a:p>
      </xdr:txBody>
    </xdr:sp>
    <xdr:clientData/>
  </xdr:oneCellAnchor>
  <xdr:oneCellAnchor>
    <xdr:from>
      <xdr:col>2</xdr:col>
      <xdr:colOff>104775</xdr:colOff>
      <xdr:row>56</xdr:row>
      <xdr:rowOff>9525</xdr:rowOff>
    </xdr:from>
    <xdr:ext cx="190500" cy="180975"/>
    <xdr:sp>
      <xdr:nvSpPr>
        <xdr:cNvPr id="15" name="TextBox 17"/>
        <xdr:cNvSpPr txBox="1">
          <a:spLocks noChangeArrowheads="1"/>
        </xdr:cNvSpPr>
      </xdr:nvSpPr>
      <xdr:spPr>
        <a:xfrm>
          <a:off x="323850" y="6657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46</a:t>
          </a:r>
        </a:p>
      </xdr:txBody>
    </xdr:sp>
    <xdr:clientData/>
  </xdr:oneCellAnchor>
  <xdr:oneCellAnchor>
    <xdr:from>
      <xdr:col>2</xdr:col>
      <xdr:colOff>114300</xdr:colOff>
      <xdr:row>53</xdr:row>
      <xdr:rowOff>9525</xdr:rowOff>
    </xdr:from>
    <xdr:ext cx="190500" cy="180975"/>
    <xdr:sp>
      <xdr:nvSpPr>
        <xdr:cNvPr id="16" name="TextBox 18"/>
        <xdr:cNvSpPr txBox="1">
          <a:spLocks noChangeArrowheads="1"/>
        </xdr:cNvSpPr>
      </xdr:nvSpPr>
      <xdr:spPr>
        <a:xfrm>
          <a:off x="333375" y="63341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45</a:t>
          </a:r>
        </a:p>
      </xdr:txBody>
    </xdr:sp>
    <xdr:clientData/>
  </xdr:oneCellAnchor>
  <xdr:oneCellAnchor>
    <xdr:from>
      <xdr:col>2</xdr:col>
      <xdr:colOff>104775</xdr:colOff>
      <xdr:row>58</xdr:row>
      <xdr:rowOff>9525</xdr:rowOff>
    </xdr:from>
    <xdr:ext cx="190500" cy="180975"/>
    <xdr:sp>
      <xdr:nvSpPr>
        <xdr:cNvPr id="17" name="TextBox 20"/>
        <xdr:cNvSpPr txBox="1">
          <a:spLocks noChangeArrowheads="1"/>
        </xdr:cNvSpPr>
      </xdr:nvSpPr>
      <xdr:spPr>
        <a:xfrm>
          <a:off x="323850" y="70770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47</a:t>
          </a:r>
        </a:p>
      </xdr:txBody>
    </xdr:sp>
    <xdr:clientData/>
  </xdr:oneCellAnchor>
  <xdr:oneCellAnchor>
    <xdr:from>
      <xdr:col>2</xdr:col>
      <xdr:colOff>104775</xdr:colOff>
      <xdr:row>63</xdr:row>
      <xdr:rowOff>9525</xdr:rowOff>
    </xdr:from>
    <xdr:ext cx="190500" cy="180975"/>
    <xdr:sp>
      <xdr:nvSpPr>
        <xdr:cNvPr id="18" name="TextBox 21"/>
        <xdr:cNvSpPr txBox="1">
          <a:spLocks noChangeArrowheads="1"/>
        </xdr:cNvSpPr>
      </xdr:nvSpPr>
      <xdr:spPr>
        <a:xfrm>
          <a:off x="323850" y="77438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48</a:t>
          </a:r>
        </a:p>
      </xdr:txBody>
    </xdr:sp>
    <xdr:clientData/>
  </xdr:oneCellAnchor>
  <xdr:oneCellAnchor>
    <xdr:from>
      <xdr:col>2</xdr:col>
      <xdr:colOff>104775</xdr:colOff>
      <xdr:row>65</xdr:row>
      <xdr:rowOff>9525</xdr:rowOff>
    </xdr:from>
    <xdr:ext cx="190500" cy="180975"/>
    <xdr:sp>
      <xdr:nvSpPr>
        <xdr:cNvPr id="19" name="TextBox 22"/>
        <xdr:cNvSpPr txBox="1">
          <a:spLocks noChangeArrowheads="1"/>
        </xdr:cNvSpPr>
      </xdr:nvSpPr>
      <xdr:spPr>
        <a:xfrm>
          <a:off x="323850" y="80105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49</a:t>
          </a:r>
        </a:p>
      </xdr:txBody>
    </xdr:sp>
    <xdr:clientData/>
  </xdr:oneCellAnchor>
  <xdr:oneCellAnchor>
    <xdr:from>
      <xdr:col>2</xdr:col>
      <xdr:colOff>114300</xdr:colOff>
      <xdr:row>68</xdr:row>
      <xdr:rowOff>9525</xdr:rowOff>
    </xdr:from>
    <xdr:ext cx="190500" cy="180975"/>
    <xdr:sp>
      <xdr:nvSpPr>
        <xdr:cNvPr id="20" name="TextBox 23"/>
        <xdr:cNvSpPr txBox="1">
          <a:spLocks noChangeArrowheads="1"/>
        </xdr:cNvSpPr>
      </xdr:nvSpPr>
      <xdr:spPr>
        <a:xfrm>
          <a:off x="333375" y="84867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oneCellAnchor>
  <xdr:oneCellAnchor>
    <xdr:from>
      <xdr:col>2</xdr:col>
      <xdr:colOff>114300</xdr:colOff>
      <xdr:row>71</xdr:row>
      <xdr:rowOff>9525</xdr:rowOff>
    </xdr:from>
    <xdr:ext cx="190500" cy="180975"/>
    <xdr:sp>
      <xdr:nvSpPr>
        <xdr:cNvPr id="21" name="TextBox 25"/>
        <xdr:cNvSpPr txBox="1">
          <a:spLocks noChangeArrowheads="1"/>
        </xdr:cNvSpPr>
      </xdr:nvSpPr>
      <xdr:spPr>
        <a:xfrm>
          <a:off x="333375" y="88106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51</a:t>
          </a:r>
        </a:p>
      </xdr:txBody>
    </xdr:sp>
    <xdr:clientData/>
  </xdr:oneCellAnchor>
  <xdr:oneCellAnchor>
    <xdr:from>
      <xdr:col>2</xdr:col>
      <xdr:colOff>114300</xdr:colOff>
      <xdr:row>75</xdr:row>
      <xdr:rowOff>9525</xdr:rowOff>
    </xdr:from>
    <xdr:ext cx="190500" cy="180975"/>
    <xdr:sp>
      <xdr:nvSpPr>
        <xdr:cNvPr id="22" name="TextBox 26"/>
        <xdr:cNvSpPr txBox="1">
          <a:spLocks noChangeArrowheads="1"/>
        </xdr:cNvSpPr>
      </xdr:nvSpPr>
      <xdr:spPr>
        <a:xfrm>
          <a:off x="333375" y="94297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52</a:t>
          </a:r>
        </a:p>
      </xdr:txBody>
    </xdr:sp>
    <xdr:clientData/>
  </xdr:oneCellAnchor>
  <xdr:oneCellAnchor>
    <xdr:from>
      <xdr:col>2</xdr:col>
      <xdr:colOff>114300</xdr:colOff>
      <xdr:row>79</xdr:row>
      <xdr:rowOff>9525</xdr:rowOff>
    </xdr:from>
    <xdr:ext cx="190500" cy="180975"/>
    <xdr:sp>
      <xdr:nvSpPr>
        <xdr:cNvPr id="23" name="TextBox 27"/>
        <xdr:cNvSpPr txBox="1">
          <a:spLocks noChangeArrowheads="1"/>
        </xdr:cNvSpPr>
      </xdr:nvSpPr>
      <xdr:spPr>
        <a:xfrm>
          <a:off x="333375" y="99536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53</a:t>
          </a:r>
        </a:p>
      </xdr:txBody>
    </xdr:sp>
    <xdr:clientData/>
  </xdr:oneCellAnchor>
  <xdr:oneCellAnchor>
    <xdr:from>
      <xdr:col>2</xdr:col>
      <xdr:colOff>114300</xdr:colOff>
      <xdr:row>82</xdr:row>
      <xdr:rowOff>9525</xdr:rowOff>
    </xdr:from>
    <xdr:ext cx="190500" cy="180975"/>
    <xdr:sp>
      <xdr:nvSpPr>
        <xdr:cNvPr id="24" name="TextBox 28"/>
        <xdr:cNvSpPr txBox="1">
          <a:spLocks noChangeArrowheads="1"/>
        </xdr:cNvSpPr>
      </xdr:nvSpPr>
      <xdr:spPr>
        <a:xfrm>
          <a:off x="333375" y="102774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54</a:t>
          </a:r>
        </a:p>
      </xdr:txBody>
    </xdr:sp>
    <xdr:clientData/>
  </xdr:oneCellAnchor>
  <xdr:oneCellAnchor>
    <xdr:from>
      <xdr:col>2</xdr:col>
      <xdr:colOff>114300</xdr:colOff>
      <xdr:row>85</xdr:row>
      <xdr:rowOff>9525</xdr:rowOff>
    </xdr:from>
    <xdr:ext cx="190500" cy="180975"/>
    <xdr:sp>
      <xdr:nvSpPr>
        <xdr:cNvPr id="25" name="TextBox 29"/>
        <xdr:cNvSpPr txBox="1">
          <a:spLocks noChangeArrowheads="1"/>
        </xdr:cNvSpPr>
      </xdr:nvSpPr>
      <xdr:spPr>
        <a:xfrm>
          <a:off x="333375" y="106013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55</a:t>
          </a:r>
        </a:p>
      </xdr:txBody>
    </xdr:sp>
    <xdr:clientData/>
  </xdr:oneCellAnchor>
  <xdr:oneCellAnchor>
    <xdr:from>
      <xdr:col>2</xdr:col>
      <xdr:colOff>114300</xdr:colOff>
      <xdr:row>88</xdr:row>
      <xdr:rowOff>9525</xdr:rowOff>
    </xdr:from>
    <xdr:ext cx="190500" cy="180975"/>
    <xdr:sp>
      <xdr:nvSpPr>
        <xdr:cNvPr id="26" name="TextBox 30"/>
        <xdr:cNvSpPr txBox="1">
          <a:spLocks noChangeArrowheads="1"/>
        </xdr:cNvSpPr>
      </xdr:nvSpPr>
      <xdr:spPr>
        <a:xfrm>
          <a:off x="333375" y="10925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56</a:t>
          </a:r>
        </a:p>
      </xdr:txBody>
    </xdr:sp>
    <xdr:clientData/>
  </xdr:oneCellAnchor>
  <xdr:oneCellAnchor>
    <xdr:from>
      <xdr:col>6</xdr:col>
      <xdr:colOff>9525</xdr:colOff>
      <xdr:row>8</xdr:row>
      <xdr:rowOff>19050</xdr:rowOff>
    </xdr:from>
    <xdr:ext cx="1628775" cy="180975"/>
    <xdr:sp>
      <xdr:nvSpPr>
        <xdr:cNvPr id="27" name="TextBox 31"/>
        <xdr:cNvSpPr txBox="1">
          <a:spLocks noChangeArrowheads="1"/>
        </xdr:cNvSpPr>
      </xdr:nvSpPr>
      <xdr:spPr>
        <a:xfrm>
          <a:off x="752475" y="1028700"/>
          <a:ext cx="1628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Personensteuererstattungen</a:t>
          </a:r>
        </a:p>
      </xdr:txBody>
    </xdr:sp>
    <xdr:clientData/>
  </xdr:oneCellAnchor>
  <xdr:oneCellAnchor>
    <xdr:from>
      <xdr:col>6</xdr:col>
      <xdr:colOff>0</xdr:colOff>
      <xdr:row>10</xdr:row>
      <xdr:rowOff>95250</xdr:rowOff>
    </xdr:from>
    <xdr:ext cx="1685925" cy="180975"/>
    <xdr:sp>
      <xdr:nvSpPr>
        <xdr:cNvPr id="28" name="TextBox 32"/>
        <xdr:cNvSpPr txBox="1">
          <a:spLocks noChangeArrowheads="1"/>
        </xdr:cNvSpPr>
      </xdr:nvSpPr>
      <xdr:spPr>
        <a:xfrm>
          <a:off x="742950" y="1238250"/>
          <a:ext cx="1685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folgende Bankverbindung erfolgen:</a:t>
          </a:r>
        </a:p>
      </xdr:txBody>
    </xdr:sp>
    <xdr:clientData/>
  </xdr:oneCellAnchor>
  <xdr:oneCellAnchor>
    <xdr:from>
      <xdr:col>6</xdr:col>
      <xdr:colOff>9525</xdr:colOff>
      <xdr:row>18</xdr:row>
      <xdr:rowOff>19050</xdr:rowOff>
    </xdr:from>
    <xdr:ext cx="1562100" cy="180975"/>
    <xdr:sp>
      <xdr:nvSpPr>
        <xdr:cNvPr id="29" name="TextBox 33"/>
        <xdr:cNvSpPr txBox="1">
          <a:spLocks noChangeArrowheads="1"/>
        </xdr:cNvSpPr>
      </xdr:nvSpPr>
      <xdr:spPr>
        <a:xfrm>
          <a:off x="752475" y="2066925"/>
          <a:ext cx="1562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Betriebssteuererstattungen</a:t>
          </a:r>
        </a:p>
      </xdr:txBody>
    </xdr:sp>
    <xdr:clientData/>
  </xdr:oneCellAnchor>
  <xdr:oneCellAnchor>
    <xdr:from>
      <xdr:col>6</xdr:col>
      <xdr:colOff>0</xdr:colOff>
      <xdr:row>20</xdr:row>
      <xdr:rowOff>95250</xdr:rowOff>
    </xdr:from>
    <xdr:ext cx="1685925" cy="180975"/>
    <xdr:sp>
      <xdr:nvSpPr>
        <xdr:cNvPr id="30" name="TextBox 34"/>
        <xdr:cNvSpPr txBox="1">
          <a:spLocks noChangeArrowheads="1"/>
        </xdr:cNvSpPr>
      </xdr:nvSpPr>
      <xdr:spPr>
        <a:xfrm>
          <a:off x="742950" y="2276475"/>
          <a:ext cx="1685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folgende Bankverbindung erfolgen:</a:t>
          </a:r>
        </a:p>
      </xdr:txBody>
    </xdr:sp>
    <xdr:clientData/>
  </xdr:oneCellAnchor>
  <xdr:oneCellAnchor>
    <xdr:from>
      <xdr:col>6</xdr:col>
      <xdr:colOff>38100</xdr:colOff>
      <xdr:row>57</xdr:row>
      <xdr:rowOff>161925</xdr:rowOff>
    </xdr:from>
    <xdr:ext cx="1476375" cy="180975"/>
    <xdr:sp>
      <xdr:nvSpPr>
        <xdr:cNvPr id="31" name="TextBox 35"/>
        <xdr:cNvSpPr txBox="1">
          <a:spLocks noChangeArrowheads="1"/>
        </xdr:cNvSpPr>
      </xdr:nvSpPr>
      <xdr:spPr>
        <a:xfrm>
          <a:off x="781050" y="7019925"/>
          <a:ext cx="1476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Feststellungs- / Festsetzungs-</a:t>
          </a:r>
        </a:p>
      </xdr:txBody>
    </xdr:sp>
    <xdr:clientData/>
  </xdr:oneCellAnchor>
  <xdr:oneCellAnchor>
    <xdr:from>
      <xdr:col>28</xdr:col>
      <xdr:colOff>47625</xdr:colOff>
      <xdr:row>57</xdr:row>
      <xdr:rowOff>161925</xdr:rowOff>
    </xdr:from>
    <xdr:ext cx="990600" cy="180975"/>
    <xdr:sp>
      <xdr:nvSpPr>
        <xdr:cNvPr id="32" name="TextBox 36"/>
        <xdr:cNvSpPr txBox="1">
          <a:spLocks noChangeArrowheads="1"/>
        </xdr:cNvSpPr>
      </xdr:nvSpPr>
      <xdr:spPr>
        <a:xfrm>
          <a:off x="2686050" y="7019925"/>
          <a:ext cx="990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nur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Feststellungs- /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65</xdr:row>
      <xdr:rowOff>0</xdr:rowOff>
    </xdr:from>
    <xdr:ext cx="1438275" cy="180975"/>
    <xdr:sp>
      <xdr:nvSpPr>
        <xdr:cNvPr id="1" name="TextBox 5"/>
        <xdr:cNvSpPr txBox="1">
          <a:spLocks noChangeArrowheads="1"/>
        </xdr:cNvSpPr>
      </xdr:nvSpPr>
      <xdr:spPr>
        <a:xfrm>
          <a:off x="933450" y="7610475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Übernahme (z.B. Kauf, Pacht,</a:t>
          </a:r>
        </a:p>
      </xdr:txBody>
    </xdr:sp>
    <xdr:clientData/>
  </xdr:oneCellAnchor>
  <xdr:oneCellAnchor>
    <xdr:from>
      <xdr:col>3</xdr:col>
      <xdr:colOff>123825</xdr:colOff>
      <xdr:row>10</xdr:row>
      <xdr:rowOff>0</xdr:rowOff>
    </xdr:from>
    <xdr:ext cx="190500" cy="180975"/>
    <xdr:sp>
      <xdr:nvSpPr>
        <xdr:cNvPr id="2" name="TextBox 9"/>
        <xdr:cNvSpPr txBox="1">
          <a:spLocks noChangeArrowheads="1"/>
        </xdr:cNvSpPr>
      </xdr:nvSpPr>
      <xdr:spPr>
        <a:xfrm>
          <a:off x="523875" y="12763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61</a:t>
          </a:r>
        </a:p>
      </xdr:txBody>
    </xdr:sp>
    <xdr:clientData/>
  </xdr:oneCellAnchor>
  <xdr:oneCellAnchor>
    <xdr:from>
      <xdr:col>3</xdr:col>
      <xdr:colOff>123825</xdr:colOff>
      <xdr:row>13</xdr:row>
      <xdr:rowOff>0</xdr:rowOff>
    </xdr:from>
    <xdr:ext cx="190500" cy="180975"/>
    <xdr:sp>
      <xdr:nvSpPr>
        <xdr:cNvPr id="3" name="TextBox 10"/>
        <xdr:cNvSpPr txBox="1">
          <a:spLocks noChangeArrowheads="1"/>
        </xdr:cNvSpPr>
      </xdr:nvSpPr>
      <xdr:spPr>
        <a:xfrm>
          <a:off x="523875" y="1590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62</a:t>
          </a:r>
        </a:p>
      </xdr:txBody>
    </xdr:sp>
    <xdr:clientData/>
  </xdr:oneCellAnchor>
  <xdr:oneCellAnchor>
    <xdr:from>
      <xdr:col>3</xdr:col>
      <xdr:colOff>123825</xdr:colOff>
      <xdr:row>16</xdr:row>
      <xdr:rowOff>0</xdr:rowOff>
    </xdr:from>
    <xdr:ext cx="190500" cy="180975"/>
    <xdr:sp>
      <xdr:nvSpPr>
        <xdr:cNvPr id="4" name="TextBox 11"/>
        <xdr:cNvSpPr txBox="1">
          <a:spLocks noChangeArrowheads="1"/>
        </xdr:cNvSpPr>
      </xdr:nvSpPr>
      <xdr:spPr>
        <a:xfrm>
          <a:off x="523875" y="19050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63</a:t>
          </a:r>
        </a:p>
      </xdr:txBody>
    </xdr:sp>
    <xdr:clientData/>
  </xdr:oneCellAnchor>
  <xdr:oneCellAnchor>
    <xdr:from>
      <xdr:col>3</xdr:col>
      <xdr:colOff>123825</xdr:colOff>
      <xdr:row>21</xdr:row>
      <xdr:rowOff>0</xdr:rowOff>
    </xdr:from>
    <xdr:ext cx="190500" cy="180975"/>
    <xdr:sp>
      <xdr:nvSpPr>
        <xdr:cNvPr id="5" name="TextBox 12"/>
        <xdr:cNvSpPr txBox="1">
          <a:spLocks noChangeArrowheads="1"/>
        </xdr:cNvSpPr>
      </xdr:nvSpPr>
      <xdr:spPr>
        <a:xfrm>
          <a:off x="523875" y="25336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64</a:t>
          </a:r>
        </a:p>
      </xdr:txBody>
    </xdr:sp>
    <xdr:clientData/>
  </xdr:oneCellAnchor>
  <xdr:oneCellAnchor>
    <xdr:from>
      <xdr:col>3</xdr:col>
      <xdr:colOff>123825</xdr:colOff>
      <xdr:row>23</xdr:row>
      <xdr:rowOff>0</xdr:rowOff>
    </xdr:from>
    <xdr:ext cx="190500" cy="180975"/>
    <xdr:sp>
      <xdr:nvSpPr>
        <xdr:cNvPr id="6" name="TextBox 13"/>
        <xdr:cNvSpPr txBox="1">
          <a:spLocks noChangeArrowheads="1"/>
        </xdr:cNvSpPr>
      </xdr:nvSpPr>
      <xdr:spPr>
        <a:xfrm>
          <a:off x="523875" y="28003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65</a:t>
          </a:r>
        </a:p>
      </xdr:txBody>
    </xdr:sp>
    <xdr:clientData/>
  </xdr:oneCellAnchor>
  <xdr:oneCellAnchor>
    <xdr:from>
      <xdr:col>3</xdr:col>
      <xdr:colOff>123825</xdr:colOff>
      <xdr:row>26</xdr:row>
      <xdr:rowOff>0</xdr:rowOff>
    </xdr:from>
    <xdr:ext cx="190500" cy="180975"/>
    <xdr:sp>
      <xdr:nvSpPr>
        <xdr:cNvPr id="7" name="TextBox 14"/>
        <xdr:cNvSpPr txBox="1">
          <a:spLocks noChangeArrowheads="1"/>
        </xdr:cNvSpPr>
      </xdr:nvSpPr>
      <xdr:spPr>
        <a:xfrm>
          <a:off x="523875" y="3114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66</a:t>
          </a:r>
        </a:p>
      </xdr:txBody>
    </xdr:sp>
    <xdr:clientData/>
  </xdr:oneCellAnchor>
  <xdr:oneCellAnchor>
    <xdr:from>
      <xdr:col>3</xdr:col>
      <xdr:colOff>123825</xdr:colOff>
      <xdr:row>30</xdr:row>
      <xdr:rowOff>0</xdr:rowOff>
    </xdr:from>
    <xdr:ext cx="190500" cy="180975"/>
    <xdr:sp>
      <xdr:nvSpPr>
        <xdr:cNvPr id="8" name="TextBox 15"/>
        <xdr:cNvSpPr txBox="1">
          <a:spLocks noChangeArrowheads="1"/>
        </xdr:cNvSpPr>
      </xdr:nvSpPr>
      <xdr:spPr>
        <a:xfrm>
          <a:off x="523875" y="34575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67</a:t>
          </a:r>
        </a:p>
      </xdr:txBody>
    </xdr:sp>
    <xdr:clientData/>
  </xdr:oneCellAnchor>
  <xdr:oneCellAnchor>
    <xdr:from>
      <xdr:col>3</xdr:col>
      <xdr:colOff>123825</xdr:colOff>
      <xdr:row>32</xdr:row>
      <xdr:rowOff>0</xdr:rowOff>
    </xdr:from>
    <xdr:ext cx="190500" cy="180975"/>
    <xdr:sp>
      <xdr:nvSpPr>
        <xdr:cNvPr id="9" name="TextBox 16"/>
        <xdr:cNvSpPr txBox="1">
          <a:spLocks noChangeArrowheads="1"/>
        </xdr:cNvSpPr>
      </xdr:nvSpPr>
      <xdr:spPr>
        <a:xfrm>
          <a:off x="523875" y="37242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68</a:t>
          </a:r>
        </a:p>
      </xdr:txBody>
    </xdr:sp>
    <xdr:clientData/>
  </xdr:oneCellAnchor>
  <xdr:oneCellAnchor>
    <xdr:from>
      <xdr:col>3</xdr:col>
      <xdr:colOff>123825</xdr:colOff>
      <xdr:row>35</xdr:row>
      <xdr:rowOff>0</xdr:rowOff>
    </xdr:from>
    <xdr:ext cx="190500" cy="180975"/>
    <xdr:sp>
      <xdr:nvSpPr>
        <xdr:cNvPr id="10" name="TextBox 17"/>
        <xdr:cNvSpPr txBox="1">
          <a:spLocks noChangeArrowheads="1"/>
        </xdr:cNvSpPr>
      </xdr:nvSpPr>
      <xdr:spPr>
        <a:xfrm>
          <a:off x="523875" y="40386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69</a:t>
          </a:r>
        </a:p>
      </xdr:txBody>
    </xdr:sp>
    <xdr:clientData/>
  </xdr:oneCellAnchor>
  <xdr:oneCellAnchor>
    <xdr:from>
      <xdr:col>3</xdr:col>
      <xdr:colOff>123825</xdr:colOff>
      <xdr:row>38</xdr:row>
      <xdr:rowOff>0</xdr:rowOff>
    </xdr:from>
    <xdr:ext cx="190500" cy="180975"/>
    <xdr:sp>
      <xdr:nvSpPr>
        <xdr:cNvPr id="11" name="TextBox 18"/>
        <xdr:cNvSpPr txBox="1">
          <a:spLocks noChangeArrowheads="1"/>
        </xdr:cNvSpPr>
      </xdr:nvSpPr>
      <xdr:spPr>
        <a:xfrm>
          <a:off x="523875" y="43148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70</a:t>
          </a:r>
        </a:p>
      </xdr:txBody>
    </xdr:sp>
    <xdr:clientData/>
  </xdr:oneCellAnchor>
  <xdr:oneCellAnchor>
    <xdr:from>
      <xdr:col>3</xdr:col>
      <xdr:colOff>123825</xdr:colOff>
      <xdr:row>41</xdr:row>
      <xdr:rowOff>0</xdr:rowOff>
    </xdr:from>
    <xdr:ext cx="190500" cy="180975"/>
    <xdr:sp>
      <xdr:nvSpPr>
        <xdr:cNvPr id="12" name="TextBox 19"/>
        <xdr:cNvSpPr txBox="1">
          <a:spLocks noChangeArrowheads="1"/>
        </xdr:cNvSpPr>
      </xdr:nvSpPr>
      <xdr:spPr>
        <a:xfrm>
          <a:off x="523875" y="46005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71</a:t>
          </a:r>
        </a:p>
      </xdr:txBody>
    </xdr:sp>
    <xdr:clientData/>
  </xdr:oneCellAnchor>
  <xdr:oneCellAnchor>
    <xdr:from>
      <xdr:col>3</xdr:col>
      <xdr:colOff>123825</xdr:colOff>
      <xdr:row>44</xdr:row>
      <xdr:rowOff>0</xdr:rowOff>
    </xdr:from>
    <xdr:ext cx="190500" cy="180975"/>
    <xdr:sp>
      <xdr:nvSpPr>
        <xdr:cNvPr id="13" name="TextBox 20"/>
        <xdr:cNvSpPr txBox="1">
          <a:spLocks noChangeArrowheads="1"/>
        </xdr:cNvSpPr>
      </xdr:nvSpPr>
      <xdr:spPr>
        <a:xfrm>
          <a:off x="523875" y="50292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72</a:t>
          </a:r>
        </a:p>
      </xdr:txBody>
    </xdr:sp>
    <xdr:clientData/>
  </xdr:oneCellAnchor>
  <xdr:oneCellAnchor>
    <xdr:from>
      <xdr:col>3</xdr:col>
      <xdr:colOff>123825</xdr:colOff>
      <xdr:row>52</xdr:row>
      <xdr:rowOff>0</xdr:rowOff>
    </xdr:from>
    <xdr:ext cx="190500" cy="180975"/>
    <xdr:sp>
      <xdr:nvSpPr>
        <xdr:cNvPr id="14" name="TextBox 23"/>
        <xdr:cNvSpPr txBox="1">
          <a:spLocks noChangeArrowheads="1"/>
        </xdr:cNvSpPr>
      </xdr:nvSpPr>
      <xdr:spPr>
        <a:xfrm>
          <a:off x="523875" y="60102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73</a:t>
          </a:r>
        </a:p>
      </xdr:txBody>
    </xdr:sp>
    <xdr:clientData/>
  </xdr:oneCellAnchor>
  <xdr:oneCellAnchor>
    <xdr:from>
      <xdr:col>3</xdr:col>
      <xdr:colOff>123825</xdr:colOff>
      <xdr:row>55</xdr:row>
      <xdr:rowOff>0</xdr:rowOff>
    </xdr:from>
    <xdr:ext cx="190500" cy="180975"/>
    <xdr:sp>
      <xdr:nvSpPr>
        <xdr:cNvPr id="15" name="TextBox 24"/>
        <xdr:cNvSpPr txBox="1">
          <a:spLocks noChangeArrowheads="1"/>
        </xdr:cNvSpPr>
      </xdr:nvSpPr>
      <xdr:spPr>
        <a:xfrm>
          <a:off x="523875" y="63341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74</a:t>
          </a:r>
        </a:p>
      </xdr:txBody>
    </xdr:sp>
    <xdr:clientData/>
  </xdr:oneCellAnchor>
  <xdr:oneCellAnchor>
    <xdr:from>
      <xdr:col>3</xdr:col>
      <xdr:colOff>123825</xdr:colOff>
      <xdr:row>58</xdr:row>
      <xdr:rowOff>0</xdr:rowOff>
    </xdr:from>
    <xdr:ext cx="190500" cy="180975"/>
    <xdr:sp>
      <xdr:nvSpPr>
        <xdr:cNvPr id="16" name="TextBox 25"/>
        <xdr:cNvSpPr txBox="1">
          <a:spLocks noChangeArrowheads="1"/>
        </xdr:cNvSpPr>
      </xdr:nvSpPr>
      <xdr:spPr>
        <a:xfrm>
          <a:off x="523875" y="6657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75</a:t>
          </a:r>
        </a:p>
      </xdr:txBody>
    </xdr:sp>
    <xdr:clientData/>
  </xdr:oneCellAnchor>
  <xdr:oneCellAnchor>
    <xdr:from>
      <xdr:col>3</xdr:col>
      <xdr:colOff>123825</xdr:colOff>
      <xdr:row>61</xdr:row>
      <xdr:rowOff>0</xdr:rowOff>
    </xdr:from>
    <xdr:ext cx="190500" cy="180975"/>
    <xdr:sp>
      <xdr:nvSpPr>
        <xdr:cNvPr id="17" name="TextBox 26"/>
        <xdr:cNvSpPr txBox="1">
          <a:spLocks noChangeArrowheads="1"/>
        </xdr:cNvSpPr>
      </xdr:nvSpPr>
      <xdr:spPr>
        <a:xfrm>
          <a:off x="523875" y="69723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76</a:t>
          </a:r>
        </a:p>
      </xdr:txBody>
    </xdr:sp>
    <xdr:clientData/>
  </xdr:oneCellAnchor>
  <xdr:oneCellAnchor>
    <xdr:from>
      <xdr:col>3</xdr:col>
      <xdr:colOff>123825</xdr:colOff>
      <xdr:row>64</xdr:row>
      <xdr:rowOff>0</xdr:rowOff>
    </xdr:from>
    <xdr:ext cx="190500" cy="180975"/>
    <xdr:sp>
      <xdr:nvSpPr>
        <xdr:cNvPr id="18" name="TextBox 27"/>
        <xdr:cNvSpPr txBox="1">
          <a:spLocks noChangeArrowheads="1"/>
        </xdr:cNvSpPr>
      </xdr:nvSpPr>
      <xdr:spPr>
        <a:xfrm>
          <a:off x="523875" y="74009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77</a:t>
          </a:r>
        </a:p>
      </xdr:txBody>
    </xdr:sp>
    <xdr:clientData/>
  </xdr:oneCellAnchor>
  <xdr:oneCellAnchor>
    <xdr:from>
      <xdr:col>3</xdr:col>
      <xdr:colOff>123825</xdr:colOff>
      <xdr:row>66</xdr:row>
      <xdr:rowOff>0</xdr:rowOff>
    </xdr:from>
    <xdr:ext cx="190500" cy="180975"/>
    <xdr:sp>
      <xdr:nvSpPr>
        <xdr:cNvPr id="19" name="TextBox 28"/>
        <xdr:cNvSpPr txBox="1">
          <a:spLocks noChangeArrowheads="1"/>
        </xdr:cNvSpPr>
      </xdr:nvSpPr>
      <xdr:spPr>
        <a:xfrm>
          <a:off x="523875" y="76485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78</a:t>
          </a:r>
        </a:p>
      </xdr:txBody>
    </xdr:sp>
    <xdr:clientData/>
  </xdr:oneCellAnchor>
  <xdr:oneCellAnchor>
    <xdr:from>
      <xdr:col>3</xdr:col>
      <xdr:colOff>123825</xdr:colOff>
      <xdr:row>69</xdr:row>
      <xdr:rowOff>0</xdr:rowOff>
    </xdr:from>
    <xdr:ext cx="190500" cy="180975"/>
    <xdr:sp>
      <xdr:nvSpPr>
        <xdr:cNvPr id="20" name="TextBox 29"/>
        <xdr:cNvSpPr txBox="1">
          <a:spLocks noChangeArrowheads="1"/>
        </xdr:cNvSpPr>
      </xdr:nvSpPr>
      <xdr:spPr>
        <a:xfrm>
          <a:off x="523875" y="79724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79</a:t>
          </a:r>
        </a:p>
      </xdr:txBody>
    </xdr:sp>
    <xdr:clientData/>
  </xdr:oneCellAnchor>
  <xdr:oneCellAnchor>
    <xdr:from>
      <xdr:col>3</xdr:col>
      <xdr:colOff>123825</xdr:colOff>
      <xdr:row>71</xdr:row>
      <xdr:rowOff>0</xdr:rowOff>
    </xdr:from>
    <xdr:ext cx="190500" cy="180975"/>
    <xdr:sp>
      <xdr:nvSpPr>
        <xdr:cNvPr id="21" name="TextBox 30"/>
        <xdr:cNvSpPr txBox="1">
          <a:spLocks noChangeArrowheads="1"/>
        </xdr:cNvSpPr>
      </xdr:nvSpPr>
      <xdr:spPr>
        <a:xfrm>
          <a:off x="523875" y="82296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80</a:t>
          </a:r>
        </a:p>
      </xdr:txBody>
    </xdr:sp>
    <xdr:clientData/>
  </xdr:oneCellAnchor>
  <xdr:oneCellAnchor>
    <xdr:from>
      <xdr:col>3</xdr:col>
      <xdr:colOff>123825</xdr:colOff>
      <xdr:row>74</xdr:row>
      <xdr:rowOff>0</xdr:rowOff>
    </xdr:from>
    <xdr:ext cx="190500" cy="180975"/>
    <xdr:sp>
      <xdr:nvSpPr>
        <xdr:cNvPr id="22" name="TextBox 31"/>
        <xdr:cNvSpPr txBox="1">
          <a:spLocks noChangeArrowheads="1"/>
        </xdr:cNvSpPr>
      </xdr:nvSpPr>
      <xdr:spPr>
        <a:xfrm>
          <a:off x="523875" y="85439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81</a:t>
          </a:r>
        </a:p>
      </xdr:txBody>
    </xdr:sp>
    <xdr:clientData/>
  </xdr:oneCellAnchor>
  <xdr:oneCellAnchor>
    <xdr:from>
      <xdr:col>3</xdr:col>
      <xdr:colOff>123825</xdr:colOff>
      <xdr:row>76</xdr:row>
      <xdr:rowOff>0</xdr:rowOff>
    </xdr:from>
    <xdr:ext cx="190500" cy="180975"/>
    <xdr:sp>
      <xdr:nvSpPr>
        <xdr:cNvPr id="23" name="TextBox 32"/>
        <xdr:cNvSpPr txBox="1">
          <a:spLocks noChangeArrowheads="1"/>
        </xdr:cNvSpPr>
      </xdr:nvSpPr>
      <xdr:spPr>
        <a:xfrm>
          <a:off x="523875" y="88011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82</a:t>
          </a:r>
        </a:p>
      </xdr:txBody>
    </xdr:sp>
    <xdr:clientData/>
  </xdr:oneCellAnchor>
  <xdr:oneCellAnchor>
    <xdr:from>
      <xdr:col>3</xdr:col>
      <xdr:colOff>123825</xdr:colOff>
      <xdr:row>82</xdr:row>
      <xdr:rowOff>0</xdr:rowOff>
    </xdr:from>
    <xdr:ext cx="190500" cy="180975"/>
    <xdr:sp>
      <xdr:nvSpPr>
        <xdr:cNvPr id="24" name="TextBox 34"/>
        <xdr:cNvSpPr txBox="1">
          <a:spLocks noChangeArrowheads="1"/>
        </xdr:cNvSpPr>
      </xdr:nvSpPr>
      <xdr:spPr>
        <a:xfrm>
          <a:off x="523875" y="95631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83</a:t>
          </a:r>
        </a:p>
      </xdr:txBody>
    </xdr:sp>
    <xdr:clientData/>
  </xdr:oneCellAnchor>
  <xdr:oneCellAnchor>
    <xdr:from>
      <xdr:col>3</xdr:col>
      <xdr:colOff>123825</xdr:colOff>
      <xdr:row>84</xdr:row>
      <xdr:rowOff>0</xdr:rowOff>
    </xdr:from>
    <xdr:ext cx="190500" cy="180975"/>
    <xdr:sp>
      <xdr:nvSpPr>
        <xdr:cNvPr id="25" name="TextBox 35"/>
        <xdr:cNvSpPr txBox="1">
          <a:spLocks noChangeArrowheads="1"/>
        </xdr:cNvSpPr>
      </xdr:nvSpPr>
      <xdr:spPr>
        <a:xfrm>
          <a:off x="523875" y="98012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84</a:t>
          </a:r>
        </a:p>
      </xdr:txBody>
    </xdr:sp>
    <xdr:clientData/>
  </xdr:oneCellAnchor>
  <xdr:oneCellAnchor>
    <xdr:from>
      <xdr:col>3</xdr:col>
      <xdr:colOff>123825</xdr:colOff>
      <xdr:row>86</xdr:row>
      <xdr:rowOff>0</xdr:rowOff>
    </xdr:from>
    <xdr:ext cx="190500" cy="180975"/>
    <xdr:sp>
      <xdr:nvSpPr>
        <xdr:cNvPr id="26" name="TextBox 36"/>
        <xdr:cNvSpPr txBox="1">
          <a:spLocks noChangeArrowheads="1"/>
        </xdr:cNvSpPr>
      </xdr:nvSpPr>
      <xdr:spPr>
        <a:xfrm>
          <a:off x="523875" y="100488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85</a:t>
          </a:r>
        </a:p>
      </xdr:txBody>
    </xdr:sp>
    <xdr:clientData/>
  </xdr:oneCellAnchor>
  <xdr:oneCellAnchor>
    <xdr:from>
      <xdr:col>3</xdr:col>
      <xdr:colOff>123825</xdr:colOff>
      <xdr:row>89</xdr:row>
      <xdr:rowOff>0</xdr:rowOff>
    </xdr:from>
    <xdr:ext cx="190500" cy="180975"/>
    <xdr:sp>
      <xdr:nvSpPr>
        <xdr:cNvPr id="27" name="TextBox 37"/>
        <xdr:cNvSpPr txBox="1">
          <a:spLocks noChangeArrowheads="1"/>
        </xdr:cNvSpPr>
      </xdr:nvSpPr>
      <xdr:spPr>
        <a:xfrm>
          <a:off x="523875" y="10353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86</a:t>
          </a:r>
        </a:p>
      </xdr:txBody>
    </xdr:sp>
    <xdr:clientData/>
  </xdr:oneCellAnchor>
  <xdr:oneCellAnchor>
    <xdr:from>
      <xdr:col>3</xdr:col>
      <xdr:colOff>123825</xdr:colOff>
      <xdr:row>91</xdr:row>
      <xdr:rowOff>0</xdr:rowOff>
    </xdr:from>
    <xdr:ext cx="190500" cy="180975"/>
    <xdr:sp>
      <xdr:nvSpPr>
        <xdr:cNvPr id="28" name="TextBox 38"/>
        <xdr:cNvSpPr txBox="1">
          <a:spLocks noChangeArrowheads="1"/>
        </xdr:cNvSpPr>
      </xdr:nvSpPr>
      <xdr:spPr>
        <a:xfrm>
          <a:off x="523875" y="106108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87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114300</xdr:colOff>
      <xdr:row>12</xdr:row>
      <xdr:rowOff>19050</xdr:rowOff>
    </xdr:from>
    <xdr:ext cx="190500" cy="180975"/>
    <xdr:sp>
      <xdr:nvSpPr>
        <xdr:cNvPr id="1" name="TextBox 1"/>
        <xdr:cNvSpPr txBox="1">
          <a:spLocks noChangeArrowheads="1"/>
        </xdr:cNvSpPr>
      </xdr:nvSpPr>
      <xdr:spPr>
        <a:xfrm>
          <a:off x="333375" y="16192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91</a:t>
          </a:r>
        </a:p>
      </xdr:txBody>
    </xdr:sp>
    <xdr:clientData/>
  </xdr:oneCellAnchor>
  <xdr:oneCellAnchor>
    <xdr:from>
      <xdr:col>2</xdr:col>
      <xdr:colOff>114300</xdr:colOff>
      <xdr:row>14</xdr:row>
      <xdr:rowOff>19050</xdr:rowOff>
    </xdr:from>
    <xdr:ext cx="190500" cy="180975"/>
    <xdr:sp>
      <xdr:nvSpPr>
        <xdr:cNvPr id="2" name="TextBox 2"/>
        <xdr:cNvSpPr txBox="1">
          <a:spLocks noChangeArrowheads="1"/>
        </xdr:cNvSpPr>
      </xdr:nvSpPr>
      <xdr:spPr>
        <a:xfrm>
          <a:off x="333375" y="19240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92</a:t>
          </a:r>
        </a:p>
      </xdr:txBody>
    </xdr:sp>
    <xdr:clientData/>
  </xdr:oneCellAnchor>
  <xdr:oneCellAnchor>
    <xdr:from>
      <xdr:col>2</xdr:col>
      <xdr:colOff>114300</xdr:colOff>
      <xdr:row>16</xdr:row>
      <xdr:rowOff>19050</xdr:rowOff>
    </xdr:from>
    <xdr:ext cx="190500" cy="180975"/>
    <xdr:sp>
      <xdr:nvSpPr>
        <xdr:cNvPr id="3" name="TextBox 3"/>
        <xdr:cNvSpPr txBox="1">
          <a:spLocks noChangeArrowheads="1"/>
        </xdr:cNvSpPr>
      </xdr:nvSpPr>
      <xdr:spPr>
        <a:xfrm>
          <a:off x="333375" y="22193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93</a:t>
          </a:r>
        </a:p>
      </xdr:txBody>
    </xdr:sp>
    <xdr:clientData/>
  </xdr:oneCellAnchor>
  <xdr:oneCellAnchor>
    <xdr:from>
      <xdr:col>2</xdr:col>
      <xdr:colOff>114300</xdr:colOff>
      <xdr:row>18</xdr:row>
      <xdr:rowOff>19050</xdr:rowOff>
    </xdr:from>
    <xdr:ext cx="190500" cy="180975"/>
    <xdr:sp>
      <xdr:nvSpPr>
        <xdr:cNvPr id="4" name="TextBox 4"/>
        <xdr:cNvSpPr txBox="1">
          <a:spLocks noChangeArrowheads="1"/>
        </xdr:cNvSpPr>
      </xdr:nvSpPr>
      <xdr:spPr>
        <a:xfrm>
          <a:off x="333375" y="25241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94</a:t>
          </a:r>
        </a:p>
      </xdr:txBody>
    </xdr:sp>
    <xdr:clientData/>
  </xdr:oneCellAnchor>
  <xdr:oneCellAnchor>
    <xdr:from>
      <xdr:col>2</xdr:col>
      <xdr:colOff>114300</xdr:colOff>
      <xdr:row>20</xdr:row>
      <xdr:rowOff>19050</xdr:rowOff>
    </xdr:from>
    <xdr:ext cx="190500" cy="180975"/>
    <xdr:sp>
      <xdr:nvSpPr>
        <xdr:cNvPr id="5" name="TextBox 5"/>
        <xdr:cNvSpPr txBox="1">
          <a:spLocks noChangeArrowheads="1"/>
        </xdr:cNvSpPr>
      </xdr:nvSpPr>
      <xdr:spPr>
        <a:xfrm>
          <a:off x="333375" y="28289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95</a:t>
          </a:r>
        </a:p>
      </xdr:txBody>
    </xdr:sp>
    <xdr:clientData/>
  </xdr:oneCellAnchor>
  <xdr:oneCellAnchor>
    <xdr:from>
      <xdr:col>2</xdr:col>
      <xdr:colOff>114300</xdr:colOff>
      <xdr:row>22</xdr:row>
      <xdr:rowOff>19050</xdr:rowOff>
    </xdr:from>
    <xdr:ext cx="190500" cy="180975"/>
    <xdr:sp>
      <xdr:nvSpPr>
        <xdr:cNvPr id="6" name="TextBox 6"/>
        <xdr:cNvSpPr txBox="1">
          <a:spLocks noChangeArrowheads="1"/>
        </xdr:cNvSpPr>
      </xdr:nvSpPr>
      <xdr:spPr>
        <a:xfrm>
          <a:off x="333375" y="31337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96</a:t>
          </a:r>
        </a:p>
      </xdr:txBody>
    </xdr:sp>
    <xdr:clientData/>
  </xdr:oneCellAnchor>
  <xdr:oneCellAnchor>
    <xdr:from>
      <xdr:col>2</xdr:col>
      <xdr:colOff>114300</xdr:colOff>
      <xdr:row>24</xdr:row>
      <xdr:rowOff>19050</xdr:rowOff>
    </xdr:from>
    <xdr:ext cx="190500" cy="180975"/>
    <xdr:sp>
      <xdr:nvSpPr>
        <xdr:cNvPr id="7" name="TextBox 7"/>
        <xdr:cNvSpPr txBox="1">
          <a:spLocks noChangeArrowheads="1"/>
        </xdr:cNvSpPr>
      </xdr:nvSpPr>
      <xdr:spPr>
        <a:xfrm>
          <a:off x="333375" y="34290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97</a:t>
          </a:r>
        </a:p>
      </xdr:txBody>
    </xdr:sp>
    <xdr:clientData/>
  </xdr:oneCellAnchor>
  <xdr:oneCellAnchor>
    <xdr:from>
      <xdr:col>2</xdr:col>
      <xdr:colOff>114300</xdr:colOff>
      <xdr:row>30</xdr:row>
      <xdr:rowOff>19050</xdr:rowOff>
    </xdr:from>
    <xdr:ext cx="190500" cy="180975"/>
    <xdr:sp>
      <xdr:nvSpPr>
        <xdr:cNvPr id="8" name="TextBox 8"/>
        <xdr:cNvSpPr txBox="1">
          <a:spLocks noChangeArrowheads="1"/>
        </xdr:cNvSpPr>
      </xdr:nvSpPr>
      <xdr:spPr>
        <a:xfrm>
          <a:off x="333375" y="4067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98</a:t>
          </a:r>
        </a:p>
      </xdr:txBody>
    </xdr:sp>
    <xdr:clientData/>
  </xdr:oneCellAnchor>
  <xdr:oneCellAnchor>
    <xdr:from>
      <xdr:col>2</xdr:col>
      <xdr:colOff>114300</xdr:colOff>
      <xdr:row>32</xdr:row>
      <xdr:rowOff>19050</xdr:rowOff>
    </xdr:from>
    <xdr:ext cx="190500" cy="180975"/>
    <xdr:sp>
      <xdr:nvSpPr>
        <xdr:cNvPr id="9" name="TextBox 9"/>
        <xdr:cNvSpPr txBox="1">
          <a:spLocks noChangeArrowheads="1"/>
        </xdr:cNvSpPr>
      </xdr:nvSpPr>
      <xdr:spPr>
        <a:xfrm>
          <a:off x="333375" y="43624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99</a:t>
          </a:r>
        </a:p>
      </xdr:txBody>
    </xdr:sp>
    <xdr:clientData/>
  </xdr:oneCellAnchor>
  <xdr:oneCellAnchor>
    <xdr:from>
      <xdr:col>2</xdr:col>
      <xdr:colOff>85725</xdr:colOff>
      <xdr:row>37</xdr:row>
      <xdr:rowOff>19050</xdr:rowOff>
    </xdr:from>
    <xdr:ext cx="247650" cy="180975"/>
    <xdr:sp>
      <xdr:nvSpPr>
        <xdr:cNvPr id="10" name="TextBox 11"/>
        <xdr:cNvSpPr txBox="1">
          <a:spLocks noChangeArrowheads="1"/>
        </xdr:cNvSpPr>
      </xdr:nvSpPr>
      <xdr:spPr>
        <a:xfrm>
          <a:off x="304800" y="50101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oneCellAnchor>
  <xdr:oneCellAnchor>
    <xdr:from>
      <xdr:col>2</xdr:col>
      <xdr:colOff>85725</xdr:colOff>
      <xdr:row>39</xdr:row>
      <xdr:rowOff>19050</xdr:rowOff>
    </xdr:from>
    <xdr:ext cx="247650" cy="180975"/>
    <xdr:sp>
      <xdr:nvSpPr>
        <xdr:cNvPr id="11" name="TextBox 12"/>
        <xdr:cNvSpPr txBox="1">
          <a:spLocks noChangeArrowheads="1"/>
        </xdr:cNvSpPr>
      </xdr:nvSpPr>
      <xdr:spPr>
        <a:xfrm>
          <a:off x="304800" y="53054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101</a:t>
          </a:r>
        </a:p>
      </xdr:txBody>
    </xdr:sp>
    <xdr:clientData/>
  </xdr:oneCellAnchor>
  <xdr:oneCellAnchor>
    <xdr:from>
      <xdr:col>2</xdr:col>
      <xdr:colOff>85725</xdr:colOff>
      <xdr:row>41</xdr:row>
      <xdr:rowOff>19050</xdr:rowOff>
    </xdr:from>
    <xdr:ext cx="247650" cy="180975"/>
    <xdr:sp>
      <xdr:nvSpPr>
        <xdr:cNvPr id="12" name="TextBox 13"/>
        <xdr:cNvSpPr txBox="1">
          <a:spLocks noChangeArrowheads="1"/>
        </xdr:cNvSpPr>
      </xdr:nvSpPr>
      <xdr:spPr>
        <a:xfrm>
          <a:off x="304800" y="56102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102</a:t>
          </a:r>
        </a:p>
      </xdr:txBody>
    </xdr:sp>
    <xdr:clientData/>
  </xdr:oneCellAnchor>
  <xdr:oneCellAnchor>
    <xdr:from>
      <xdr:col>2</xdr:col>
      <xdr:colOff>85725</xdr:colOff>
      <xdr:row>45</xdr:row>
      <xdr:rowOff>19050</xdr:rowOff>
    </xdr:from>
    <xdr:ext cx="247650" cy="180975"/>
    <xdr:sp>
      <xdr:nvSpPr>
        <xdr:cNvPr id="13" name="TextBox 14"/>
        <xdr:cNvSpPr txBox="1">
          <a:spLocks noChangeArrowheads="1"/>
        </xdr:cNvSpPr>
      </xdr:nvSpPr>
      <xdr:spPr>
        <a:xfrm>
          <a:off x="304800" y="60960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103</a:t>
          </a:r>
        </a:p>
      </xdr:txBody>
    </xdr:sp>
    <xdr:clientData/>
  </xdr:oneCellAnchor>
  <xdr:oneCellAnchor>
    <xdr:from>
      <xdr:col>2</xdr:col>
      <xdr:colOff>85725</xdr:colOff>
      <xdr:row>53</xdr:row>
      <xdr:rowOff>19050</xdr:rowOff>
    </xdr:from>
    <xdr:ext cx="247650" cy="180975"/>
    <xdr:sp>
      <xdr:nvSpPr>
        <xdr:cNvPr id="14" name="TextBox 15"/>
        <xdr:cNvSpPr txBox="1">
          <a:spLocks noChangeArrowheads="1"/>
        </xdr:cNvSpPr>
      </xdr:nvSpPr>
      <xdr:spPr>
        <a:xfrm>
          <a:off x="304800" y="70675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104</a:t>
          </a:r>
        </a:p>
      </xdr:txBody>
    </xdr:sp>
    <xdr:clientData/>
  </xdr:oneCellAnchor>
  <xdr:oneCellAnchor>
    <xdr:from>
      <xdr:col>2</xdr:col>
      <xdr:colOff>85725</xdr:colOff>
      <xdr:row>58</xdr:row>
      <xdr:rowOff>19050</xdr:rowOff>
    </xdr:from>
    <xdr:ext cx="247650" cy="180975"/>
    <xdr:sp>
      <xdr:nvSpPr>
        <xdr:cNvPr id="15" name="TextBox 16"/>
        <xdr:cNvSpPr txBox="1">
          <a:spLocks noChangeArrowheads="1"/>
        </xdr:cNvSpPr>
      </xdr:nvSpPr>
      <xdr:spPr>
        <a:xfrm>
          <a:off x="304800" y="78295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105</a:t>
          </a:r>
        </a:p>
      </xdr:txBody>
    </xdr:sp>
    <xdr:clientData/>
  </xdr:oneCellAnchor>
  <xdr:oneCellAnchor>
    <xdr:from>
      <xdr:col>2</xdr:col>
      <xdr:colOff>85725</xdr:colOff>
      <xdr:row>61</xdr:row>
      <xdr:rowOff>19050</xdr:rowOff>
    </xdr:from>
    <xdr:ext cx="247650" cy="180975"/>
    <xdr:sp>
      <xdr:nvSpPr>
        <xdr:cNvPr id="16" name="TextBox 17"/>
        <xdr:cNvSpPr txBox="1">
          <a:spLocks noChangeArrowheads="1"/>
        </xdr:cNvSpPr>
      </xdr:nvSpPr>
      <xdr:spPr>
        <a:xfrm>
          <a:off x="304800" y="81819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106</a:t>
          </a:r>
        </a:p>
      </xdr:txBody>
    </xdr:sp>
    <xdr:clientData/>
  </xdr:oneCellAnchor>
  <xdr:oneCellAnchor>
    <xdr:from>
      <xdr:col>2</xdr:col>
      <xdr:colOff>85725</xdr:colOff>
      <xdr:row>64</xdr:row>
      <xdr:rowOff>19050</xdr:rowOff>
    </xdr:from>
    <xdr:ext cx="247650" cy="180975"/>
    <xdr:sp>
      <xdr:nvSpPr>
        <xdr:cNvPr id="17" name="TextBox 18"/>
        <xdr:cNvSpPr txBox="1">
          <a:spLocks noChangeArrowheads="1"/>
        </xdr:cNvSpPr>
      </xdr:nvSpPr>
      <xdr:spPr>
        <a:xfrm>
          <a:off x="304800" y="85725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107</a:t>
          </a:r>
        </a:p>
      </xdr:txBody>
    </xdr:sp>
    <xdr:clientData/>
  </xdr:oneCellAnchor>
  <xdr:oneCellAnchor>
    <xdr:from>
      <xdr:col>2</xdr:col>
      <xdr:colOff>85725</xdr:colOff>
      <xdr:row>68</xdr:row>
      <xdr:rowOff>19050</xdr:rowOff>
    </xdr:from>
    <xdr:ext cx="247650" cy="180975"/>
    <xdr:sp>
      <xdr:nvSpPr>
        <xdr:cNvPr id="18" name="TextBox 19"/>
        <xdr:cNvSpPr txBox="1">
          <a:spLocks noChangeArrowheads="1"/>
        </xdr:cNvSpPr>
      </xdr:nvSpPr>
      <xdr:spPr>
        <a:xfrm>
          <a:off x="304800" y="91249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108</a:t>
          </a:r>
        </a:p>
      </xdr:txBody>
    </xdr:sp>
    <xdr:clientData/>
  </xdr:oneCellAnchor>
  <xdr:oneCellAnchor>
    <xdr:from>
      <xdr:col>2</xdr:col>
      <xdr:colOff>85725</xdr:colOff>
      <xdr:row>71</xdr:row>
      <xdr:rowOff>19050</xdr:rowOff>
    </xdr:from>
    <xdr:ext cx="247650" cy="180975"/>
    <xdr:sp>
      <xdr:nvSpPr>
        <xdr:cNvPr id="19" name="TextBox 22"/>
        <xdr:cNvSpPr txBox="1">
          <a:spLocks noChangeArrowheads="1"/>
        </xdr:cNvSpPr>
      </xdr:nvSpPr>
      <xdr:spPr>
        <a:xfrm>
          <a:off x="304800" y="94678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109</a:t>
          </a:r>
        </a:p>
      </xdr:txBody>
    </xdr:sp>
    <xdr:clientData/>
  </xdr:oneCellAnchor>
  <xdr:oneCellAnchor>
    <xdr:from>
      <xdr:col>2</xdr:col>
      <xdr:colOff>85725</xdr:colOff>
      <xdr:row>74</xdr:row>
      <xdr:rowOff>19050</xdr:rowOff>
    </xdr:from>
    <xdr:ext cx="247650" cy="180975"/>
    <xdr:sp>
      <xdr:nvSpPr>
        <xdr:cNvPr id="20" name="TextBox 23"/>
        <xdr:cNvSpPr txBox="1">
          <a:spLocks noChangeArrowheads="1"/>
        </xdr:cNvSpPr>
      </xdr:nvSpPr>
      <xdr:spPr>
        <a:xfrm>
          <a:off x="304800" y="98107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110</a:t>
          </a:r>
        </a:p>
      </xdr:txBody>
    </xdr:sp>
    <xdr:clientData/>
  </xdr:oneCellAnchor>
  <xdr:oneCellAnchor>
    <xdr:from>
      <xdr:col>2</xdr:col>
      <xdr:colOff>85725</xdr:colOff>
      <xdr:row>81</xdr:row>
      <xdr:rowOff>19050</xdr:rowOff>
    </xdr:from>
    <xdr:ext cx="247650" cy="180975"/>
    <xdr:sp>
      <xdr:nvSpPr>
        <xdr:cNvPr id="21" name="TextBox 24"/>
        <xdr:cNvSpPr txBox="1">
          <a:spLocks noChangeArrowheads="1"/>
        </xdr:cNvSpPr>
      </xdr:nvSpPr>
      <xdr:spPr>
        <a:xfrm>
          <a:off x="304800" y="107442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111</a:t>
          </a:r>
        </a:p>
      </xdr:txBody>
    </xdr:sp>
    <xdr:clientData/>
  </xdr:oneCellAnchor>
  <xdr:oneCellAnchor>
    <xdr:from>
      <xdr:col>4</xdr:col>
      <xdr:colOff>0</xdr:colOff>
      <xdr:row>10</xdr:row>
      <xdr:rowOff>9525</xdr:rowOff>
    </xdr:from>
    <xdr:ext cx="1181100" cy="190500"/>
    <xdr:sp>
      <xdr:nvSpPr>
        <xdr:cNvPr id="22" name="TextBox 25"/>
        <xdr:cNvSpPr txBox="1">
          <a:spLocks noChangeArrowheads="1"/>
        </xdr:cNvSpPr>
      </xdr:nvSpPr>
      <xdr:spPr>
        <a:xfrm>
          <a:off x="561975" y="1238250"/>
          <a:ext cx="1181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3.1 Voraussichtliche</a:t>
          </a:r>
        </a:p>
      </xdr:txBody>
    </xdr:sp>
    <xdr:clientData/>
  </xdr:oneCellAnchor>
  <xdr:oneCellAnchor>
    <xdr:from>
      <xdr:col>6</xdr:col>
      <xdr:colOff>47625</xdr:colOff>
      <xdr:row>10</xdr:row>
      <xdr:rowOff>142875</xdr:rowOff>
    </xdr:from>
    <xdr:ext cx="781050" cy="190500"/>
    <xdr:sp>
      <xdr:nvSpPr>
        <xdr:cNvPr id="23" name="TextBox 26"/>
        <xdr:cNvSpPr txBox="1">
          <a:spLocks noChangeArrowheads="1"/>
        </xdr:cNvSpPr>
      </xdr:nvSpPr>
      <xdr:spPr>
        <a:xfrm>
          <a:off x="790575" y="1371600"/>
          <a:ext cx="781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Einkünfte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aus</a:t>
          </a:r>
        </a:p>
      </xdr:txBody>
    </xdr:sp>
    <xdr:clientData/>
  </xdr:oneCellAnchor>
  <xdr:oneCellAnchor>
    <xdr:from>
      <xdr:col>20</xdr:col>
      <xdr:colOff>9525</xdr:colOff>
      <xdr:row>10</xdr:row>
      <xdr:rowOff>76200</xdr:rowOff>
    </xdr:from>
    <xdr:ext cx="828675" cy="180975"/>
    <xdr:sp>
      <xdr:nvSpPr>
        <xdr:cNvPr id="24" name="TextBox 27"/>
        <xdr:cNvSpPr txBox="1">
          <a:spLocks noChangeArrowheads="1"/>
        </xdr:cNvSpPr>
      </xdr:nvSpPr>
      <xdr:spPr>
        <a:xfrm>
          <a:off x="1943100" y="13049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Steuerpflichtiger</a:t>
          </a:r>
        </a:p>
      </xdr:txBody>
    </xdr:sp>
    <xdr:clientData/>
  </xdr:oneCellAnchor>
  <xdr:oneCellAnchor>
    <xdr:from>
      <xdr:col>48</xdr:col>
      <xdr:colOff>28575</xdr:colOff>
      <xdr:row>10</xdr:row>
      <xdr:rowOff>76200</xdr:rowOff>
    </xdr:from>
    <xdr:ext cx="828675" cy="180975"/>
    <xdr:sp>
      <xdr:nvSpPr>
        <xdr:cNvPr id="25" name="TextBox 28"/>
        <xdr:cNvSpPr txBox="1">
          <a:spLocks noChangeArrowheads="1"/>
        </xdr:cNvSpPr>
      </xdr:nvSpPr>
      <xdr:spPr>
        <a:xfrm>
          <a:off x="4362450" y="13049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Steuerpflichtiger</a:t>
          </a:r>
        </a:p>
      </xdr:txBody>
    </xdr:sp>
    <xdr:clientData/>
  </xdr:oneCellAnchor>
  <xdr:oneCellAnchor>
    <xdr:from>
      <xdr:col>36</xdr:col>
      <xdr:colOff>28575</xdr:colOff>
      <xdr:row>10</xdr:row>
      <xdr:rowOff>85725</xdr:rowOff>
    </xdr:from>
    <xdr:ext cx="476250" cy="180975"/>
    <xdr:sp>
      <xdr:nvSpPr>
        <xdr:cNvPr id="26" name="TextBox 29"/>
        <xdr:cNvSpPr txBox="1">
          <a:spLocks noChangeArrowheads="1"/>
        </xdr:cNvSpPr>
      </xdr:nvSpPr>
      <xdr:spPr>
        <a:xfrm>
          <a:off x="3333750" y="131445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Ehegatte</a:t>
          </a:r>
        </a:p>
      </xdr:txBody>
    </xdr:sp>
    <xdr:clientData/>
  </xdr:oneCellAnchor>
  <xdr:oneCellAnchor>
    <xdr:from>
      <xdr:col>64</xdr:col>
      <xdr:colOff>47625</xdr:colOff>
      <xdr:row>10</xdr:row>
      <xdr:rowOff>76200</xdr:rowOff>
    </xdr:from>
    <xdr:ext cx="476250" cy="180975"/>
    <xdr:sp>
      <xdr:nvSpPr>
        <xdr:cNvPr id="27" name="TextBox 30"/>
        <xdr:cNvSpPr txBox="1">
          <a:spLocks noChangeArrowheads="1"/>
        </xdr:cNvSpPr>
      </xdr:nvSpPr>
      <xdr:spPr>
        <a:xfrm>
          <a:off x="5762625" y="130492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Ehegatte</a:t>
          </a:r>
        </a:p>
      </xdr:txBody>
    </xdr:sp>
    <xdr:clientData/>
  </xdr:oneCellAnchor>
  <xdr:oneCellAnchor>
    <xdr:from>
      <xdr:col>4</xdr:col>
      <xdr:colOff>0</xdr:colOff>
      <xdr:row>57</xdr:row>
      <xdr:rowOff>38100</xdr:rowOff>
    </xdr:from>
    <xdr:ext cx="1104900" cy="180975"/>
    <xdr:sp>
      <xdr:nvSpPr>
        <xdr:cNvPr id="28" name="TextBox 31"/>
        <xdr:cNvSpPr txBox="1">
          <a:spLocks noChangeArrowheads="1"/>
        </xdr:cNvSpPr>
      </xdr:nvSpPr>
      <xdr:spPr>
        <a:xfrm>
          <a:off x="561975" y="7658100"/>
          <a:ext cx="1104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Zahl der Arbeitnehmer</a:t>
          </a:r>
        </a:p>
      </xdr:txBody>
    </xdr:sp>
    <xdr:clientData/>
  </xdr:oneCellAnchor>
  <xdr:oneCellAnchor>
    <xdr:from>
      <xdr:col>4</xdr:col>
      <xdr:colOff>0</xdr:colOff>
      <xdr:row>57</xdr:row>
      <xdr:rowOff>142875</xdr:rowOff>
    </xdr:from>
    <xdr:ext cx="733425" cy="180975"/>
    <xdr:sp>
      <xdr:nvSpPr>
        <xdr:cNvPr id="29" name="TextBox 32"/>
        <xdr:cNvSpPr txBox="1">
          <a:spLocks noChangeArrowheads="1"/>
        </xdr:cNvSpPr>
      </xdr:nvSpPr>
      <xdr:spPr>
        <a:xfrm>
          <a:off x="561975" y="776287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(einschließlich</a:t>
          </a:r>
        </a:p>
      </xdr:txBody>
    </xdr:sp>
    <xdr:clientData/>
  </xdr:oneCellAnchor>
  <xdr:oneCellAnchor>
    <xdr:from>
      <xdr:col>32</xdr:col>
      <xdr:colOff>47625</xdr:colOff>
      <xdr:row>57</xdr:row>
      <xdr:rowOff>142875</xdr:rowOff>
    </xdr:from>
    <xdr:ext cx="914400" cy="180975"/>
    <xdr:sp>
      <xdr:nvSpPr>
        <xdr:cNvPr id="30" name="TextBox 33"/>
        <xdr:cNvSpPr txBox="1">
          <a:spLocks noChangeArrowheads="1"/>
        </xdr:cNvSpPr>
      </xdr:nvSpPr>
      <xdr:spPr>
        <a:xfrm>
          <a:off x="3000375" y="7762875"/>
          <a:ext cx="914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a) davon Familien-</a:t>
          </a:r>
        </a:p>
      </xdr:txBody>
    </xdr:sp>
    <xdr:clientData/>
  </xdr:oneCellAnchor>
  <xdr:oneCellAnchor>
    <xdr:from>
      <xdr:col>54</xdr:col>
      <xdr:colOff>28575</xdr:colOff>
      <xdr:row>57</xdr:row>
      <xdr:rowOff>133350</xdr:rowOff>
    </xdr:from>
    <xdr:ext cx="990600" cy="180975"/>
    <xdr:sp>
      <xdr:nvSpPr>
        <xdr:cNvPr id="31" name="TextBox 34"/>
        <xdr:cNvSpPr txBox="1">
          <a:spLocks noChangeArrowheads="1"/>
        </xdr:cNvSpPr>
      </xdr:nvSpPr>
      <xdr:spPr>
        <a:xfrm>
          <a:off x="4886325" y="7753350"/>
          <a:ext cx="990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b) davon geingfügig</a:t>
          </a:r>
        </a:p>
      </xdr:txBody>
    </xdr:sp>
    <xdr:clientData/>
  </xdr:oneCellAnchor>
  <xdr:oneCellAnchor>
    <xdr:from>
      <xdr:col>4</xdr:col>
      <xdr:colOff>0</xdr:colOff>
      <xdr:row>62</xdr:row>
      <xdr:rowOff>38100</xdr:rowOff>
    </xdr:from>
    <xdr:ext cx="1038225" cy="180975"/>
    <xdr:sp>
      <xdr:nvSpPr>
        <xdr:cNvPr id="32" name="TextBox 35"/>
        <xdr:cNvSpPr txBox="1">
          <a:spLocks noChangeArrowheads="1"/>
        </xdr:cNvSpPr>
      </xdr:nvSpPr>
      <xdr:spPr>
        <a:xfrm>
          <a:off x="561975" y="8410575"/>
          <a:ext cx="1038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Anmeldungszeitraum</a:t>
          </a:r>
        </a:p>
      </xdr:txBody>
    </xdr:sp>
    <xdr:clientData/>
  </xdr:oneCellAnchor>
  <xdr:oneCellAnchor>
    <xdr:from>
      <xdr:col>4</xdr:col>
      <xdr:colOff>0</xdr:colOff>
      <xdr:row>63</xdr:row>
      <xdr:rowOff>85725</xdr:rowOff>
    </xdr:from>
    <xdr:ext cx="1419225" cy="180975"/>
    <xdr:sp>
      <xdr:nvSpPr>
        <xdr:cNvPr id="33" name="TextBox 36"/>
        <xdr:cNvSpPr txBox="1">
          <a:spLocks noChangeArrowheads="1"/>
        </xdr:cNvSpPr>
      </xdr:nvSpPr>
      <xdr:spPr>
        <a:xfrm>
          <a:off x="561975" y="8505825"/>
          <a:ext cx="1419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(voraussichtliche Lohnsteuer</a:t>
          </a:r>
        </a:p>
      </xdr:txBody>
    </xdr:sp>
    <xdr:clientData/>
  </xdr:oneCellAnchor>
  <xdr:oneCellAnchor>
    <xdr:from>
      <xdr:col>24</xdr:col>
      <xdr:colOff>0</xdr:colOff>
      <xdr:row>63</xdr:row>
      <xdr:rowOff>85725</xdr:rowOff>
    </xdr:from>
    <xdr:ext cx="590550" cy="180975"/>
    <xdr:sp>
      <xdr:nvSpPr>
        <xdr:cNvPr id="34" name="TextBox 37"/>
        <xdr:cNvSpPr txBox="1">
          <a:spLocks noChangeArrowheads="1"/>
        </xdr:cNvSpPr>
      </xdr:nvSpPr>
      <xdr:spPr>
        <a:xfrm>
          <a:off x="2276475" y="8505825"/>
          <a:ext cx="590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monatlich</a:t>
          </a:r>
        </a:p>
      </xdr:txBody>
    </xdr:sp>
    <xdr:clientData/>
  </xdr:oneCellAnchor>
  <xdr:oneCellAnchor>
    <xdr:from>
      <xdr:col>40</xdr:col>
      <xdr:colOff>0</xdr:colOff>
      <xdr:row>63</xdr:row>
      <xdr:rowOff>85725</xdr:rowOff>
    </xdr:from>
    <xdr:ext cx="790575" cy="180975"/>
    <xdr:sp>
      <xdr:nvSpPr>
        <xdr:cNvPr id="35" name="TextBox 38"/>
        <xdr:cNvSpPr txBox="1">
          <a:spLocks noChangeArrowheads="1"/>
        </xdr:cNvSpPr>
      </xdr:nvSpPr>
      <xdr:spPr>
        <a:xfrm>
          <a:off x="3667125" y="8505825"/>
          <a:ext cx="790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vierteljährlich</a:t>
          </a:r>
        </a:p>
      </xdr:txBody>
    </xdr:sp>
    <xdr:clientData/>
  </xdr:oneCellAnchor>
  <xdr:oneCellAnchor>
    <xdr:from>
      <xdr:col>56</xdr:col>
      <xdr:colOff>0</xdr:colOff>
      <xdr:row>63</xdr:row>
      <xdr:rowOff>76200</xdr:rowOff>
    </xdr:from>
    <xdr:ext cx="457200" cy="180975"/>
    <xdr:sp>
      <xdr:nvSpPr>
        <xdr:cNvPr id="36" name="TextBox 39"/>
        <xdr:cNvSpPr txBox="1">
          <a:spLocks noChangeArrowheads="1"/>
        </xdr:cNvSpPr>
      </xdr:nvSpPr>
      <xdr:spPr>
        <a:xfrm>
          <a:off x="5038725" y="8496300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jährlich</a:t>
          </a:r>
        </a:p>
      </xdr:txBody>
    </xdr:sp>
    <xdr:clientData/>
  </xdr:oneCellAnchor>
  <xdr:oneCellAnchor>
    <xdr:from>
      <xdr:col>4</xdr:col>
      <xdr:colOff>0</xdr:colOff>
      <xdr:row>21</xdr:row>
      <xdr:rowOff>47625</xdr:rowOff>
    </xdr:from>
    <xdr:ext cx="800100" cy="180975"/>
    <xdr:sp>
      <xdr:nvSpPr>
        <xdr:cNvPr id="37" name="TextBox 43"/>
        <xdr:cNvSpPr txBox="1">
          <a:spLocks noChangeArrowheads="1"/>
        </xdr:cNvSpPr>
      </xdr:nvSpPr>
      <xdr:spPr>
        <a:xfrm>
          <a:off x="561975" y="3067050"/>
          <a:ext cx="800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Vermietung und</a:t>
          </a:r>
        </a:p>
      </xdr:txBody>
    </xdr:sp>
    <xdr:clientData/>
  </xdr:oneCellAnchor>
  <xdr:oneCellAnchor>
    <xdr:from>
      <xdr:col>4</xdr:col>
      <xdr:colOff>0</xdr:colOff>
      <xdr:row>23</xdr:row>
      <xdr:rowOff>38100</xdr:rowOff>
    </xdr:from>
    <xdr:ext cx="923925" cy="180975"/>
    <xdr:sp>
      <xdr:nvSpPr>
        <xdr:cNvPr id="38" name="TextBox 44"/>
        <xdr:cNvSpPr txBox="1">
          <a:spLocks noChangeArrowheads="1"/>
        </xdr:cNvSpPr>
      </xdr:nvSpPr>
      <xdr:spPr>
        <a:xfrm>
          <a:off x="561975" y="3362325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Einkünfte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95250</xdr:colOff>
      <xdr:row>11</xdr:row>
      <xdr:rowOff>0</xdr:rowOff>
    </xdr:from>
    <xdr:ext cx="247650" cy="180975"/>
    <xdr:sp>
      <xdr:nvSpPr>
        <xdr:cNvPr id="1" name="TextBox 3"/>
        <xdr:cNvSpPr txBox="1">
          <a:spLocks noChangeArrowheads="1"/>
        </xdr:cNvSpPr>
      </xdr:nvSpPr>
      <xdr:spPr>
        <a:xfrm>
          <a:off x="495300" y="14763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121</a:t>
          </a:r>
        </a:p>
      </xdr:txBody>
    </xdr:sp>
    <xdr:clientData/>
  </xdr:oneCellAnchor>
  <xdr:oneCellAnchor>
    <xdr:from>
      <xdr:col>3</xdr:col>
      <xdr:colOff>95250</xdr:colOff>
      <xdr:row>15</xdr:row>
      <xdr:rowOff>0</xdr:rowOff>
    </xdr:from>
    <xdr:ext cx="247650" cy="180975"/>
    <xdr:sp>
      <xdr:nvSpPr>
        <xdr:cNvPr id="2" name="TextBox 5"/>
        <xdr:cNvSpPr txBox="1">
          <a:spLocks noChangeArrowheads="1"/>
        </xdr:cNvSpPr>
      </xdr:nvSpPr>
      <xdr:spPr>
        <a:xfrm>
          <a:off x="495300" y="21526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122</a:t>
          </a:r>
        </a:p>
      </xdr:txBody>
    </xdr:sp>
    <xdr:clientData/>
  </xdr:oneCellAnchor>
  <xdr:oneCellAnchor>
    <xdr:from>
      <xdr:col>3</xdr:col>
      <xdr:colOff>95250</xdr:colOff>
      <xdr:row>17</xdr:row>
      <xdr:rowOff>0</xdr:rowOff>
    </xdr:from>
    <xdr:ext cx="247650" cy="180975"/>
    <xdr:sp>
      <xdr:nvSpPr>
        <xdr:cNvPr id="3" name="TextBox 6"/>
        <xdr:cNvSpPr txBox="1">
          <a:spLocks noChangeArrowheads="1"/>
        </xdr:cNvSpPr>
      </xdr:nvSpPr>
      <xdr:spPr>
        <a:xfrm>
          <a:off x="495300" y="24003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123</a:t>
          </a:r>
        </a:p>
      </xdr:txBody>
    </xdr:sp>
    <xdr:clientData/>
  </xdr:oneCellAnchor>
  <xdr:oneCellAnchor>
    <xdr:from>
      <xdr:col>3</xdr:col>
      <xdr:colOff>95250</xdr:colOff>
      <xdr:row>19</xdr:row>
      <xdr:rowOff>0</xdr:rowOff>
    </xdr:from>
    <xdr:ext cx="247650" cy="180975"/>
    <xdr:sp>
      <xdr:nvSpPr>
        <xdr:cNvPr id="4" name="TextBox 7"/>
        <xdr:cNvSpPr txBox="1">
          <a:spLocks noChangeArrowheads="1"/>
        </xdr:cNvSpPr>
      </xdr:nvSpPr>
      <xdr:spPr>
        <a:xfrm>
          <a:off x="495300" y="28098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124</a:t>
          </a:r>
        </a:p>
      </xdr:txBody>
    </xdr:sp>
    <xdr:clientData/>
  </xdr:oneCellAnchor>
  <xdr:oneCellAnchor>
    <xdr:from>
      <xdr:col>3</xdr:col>
      <xdr:colOff>95250</xdr:colOff>
      <xdr:row>25</xdr:row>
      <xdr:rowOff>0</xdr:rowOff>
    </xdr:from>
    <xdr:ext cx="247650" cy="180975"/>
    <xdr:sp>
      <xdr:nvSpPr>
        <xdr:cNvPr id="5" name="TextBox 8"/>
        <xdr:cNvSpPr txBox="1">
          <a:spLocks noChangeArrowheads="1"/>
        </xdr:cNvSpPr>
      </xdr:nvSpPr>
      <xdr:spPr>
        <a:xfrm>
          <a:off x="495300" y="38576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125</a:t>
          </a:r>
        </a:p>
      </xdr:txBody>
    </xdr:sp>
    <xdr:clientData/>
  </xdr:oneCellAnchor>
  <xdr:oneCellAnchor>
    <xdr:from>
      <xdr:col>3</xdr:col>
      <xdr:colOff>95250</xdr:colOff>
      <xdr:row>27</xdr:row>
      <xdr:rowOff>0</xdr:rowOff>
    </xdr:from>
    <xdr:ext cx="247650" cy="180975"/>
    <xdr:sp>
      <xdr:nvSpPr>
        <xdr:cNvPr id="6" name="TextBox 9"/>
        <xdr:cNvSpPr txBox="1">
          <a:spLocks noChangeArrowheads="1"/>
        </xdr:cNvSpPr>
      </xdr:nvSpPr>
      <xdr:spPr>
        <a:xfrm>
          <a:off x="495300" y="41338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126</a:t>
          </a:r>
        </a:p>
      </xdr:txBody>
    </xdr:sp>
    <xdr:clientData/>
  </xdr:oneCellAnchor>
  <xdr:oneCellAnchor>
    <xdr:from>
      <xdr:col>3</xdr:col>
      <xdr:colOff>95250</xdr:colOff>
      <xdr:row>29</xdr:row>
      <xdr:rowOff>0</xdr:rowOff>
    </xdr:from>
    <xdr:ext cx="247650" cy="180975"/>
    <xdr:sp>
      <xdr:nvSpPr>
        <xdr:cNvPr id="7" name="TextBox 10"/>
        <xdr:cNvSpPr txBox="1">
          <a:spLocks noChangeArrowheads="1"/>
        </xdr:cNvSpPr>
      </xdr:nvSpPr>
      <xdr:spPr>
        <a:xfrm>
          <a:off x="495300" y="44100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127</a:t>
          </a:r>
        </a:p>
      </xdr:txBody>
    </xdr:sp>
    <xdr:clientData/>
  </xdr:oneCellAnchor>
  <xdr:oneCellAnchor>
    <xdr:from>
      <xdr:col>3</xdr:col>
      <xdr:colOff>95250</xdr:colOff>
      <xdr:row>34</xdr:row>
      <xdr:rowOff>0</xdr:rowOff>
    </xdr:from>
    <xdr:ext cx="247650" cy="180975"/>
    <xdr:sp>
      <xdr:nvSpPr>
        <xdr:cNvPr id="8" name="TextBox 11"/>
        <xdr:cNvSpPr txBox="1">
          <a:spLocks noChangeArrowheads="1"/>
        </xdr:cNvSpPr>
      </xdr:nvSpPr>
      <xdr:spPr>
        <a:xfrm>
          <a:off x="495300" y="52578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128</a:t>
          </a:r>
        </a:p>
      </xdr:txBody>
    </xdr:sp>
    <xdr:clientData/>
  </xdr:oneCellAnchor>
  <xdr:oneCellAnchor>
    <xdr:from>
      <xdr:col>3</xdr:col>
      <xdr:colOff>95250</xdr:colOff>
      <xdr:row>39</xdr:row>
      <xdr:rowOff>0</xdr:rowOff>
    </xdr:from>
    <xdr:ext cx="247650" cy="180975"/>
    <xdr:sp>
      <xdr:nvSpPr>
        <xdr:cNvPr id="9" name="TextBox 12"/>
        <xdr:cNvSpPr txBox="1">
          <a:spLocks noChangeArrowheads="1"/>
        </xdr:cNvSpPr>
      </xdr:nvSpPr>
      <xdr:spPr>
        <a:xfrm>
          <a:off x="495300" y="60674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129</a:t>
          </a:r>
        </a:p>
      </xdr:txBody>
    </xdr:sp>
    <xdr:clientData/>
  </xdr:oneCellAnchor>
  <xdr:oneCellAnchor>
    <xdr:from>
      <xdr:col>3</xdr:col>
      <xdr:colOff>95250</xdr:colOff>
      <xdr:row>42</xdr:row>
      <xdr:rowOff>0</xdr:rowOff>
    </xdr:from>
    <xdr:ext cx="247650" cy="180975"/>
    <xdr:sp>
      <xdr:nvSpPr>
        <xdr:cNvPr id="10" name="TextBox 13"/>
        <xdr:cNvSpPr txBox="1">
          <a:spLocks noChangeArrowheads="1"/>
        </xdr:cNvSpPr>
      </xdr:nvSpPr>
      <xdr:spPr>
        <a:xfrm>
          <a:off x="495300" y="66865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130</a:t>
          </a:r>
        </a:p>
      </xdr:txBody>
    </xdr:sp>
    <xdr:clientData/>
  </xdr:oneCellAnchor>
  <xdr:oneCellAnchor>
    <xdr:from>
      <xdr:col>3</xdr:col>
      <xdr:colOff>95250</xdr:colOff>
      <xdr:row>44</xdr:row>
      <xdr:rowOff>0</xdr:rowOff>
    </xdr:from>
    <xdr:ext cx="247650" cy="180975"/>
    <xdr:sp>
      <xdr:nvSpPr>
        <xdr:cNvPr id="11" name="TextBox 14"/>
        <xdr:cNvSpPr txBox="1">
          <a:spLocks noChangeArrowheads="1"/>
        </xdr:cNvSpPr>
      </xdr:nvSpPr>
      <xdr:spPr>
        <a:xfrm>
          <a:off x="495300" y="69437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131</a:t>
          </a:r>
        </a:p>
      </xdr:txBody>
    </xdr:sp>
    <xdr:clientData/>
  </xdr:oneCellAnchor>
  <xdr:oneCellAnchor>
    <xdr:from>
      <xdr:col>3</xdr:col>
      <xdr:colOff>95250</xdr:colOff>
      <xdr:row>47</xdr:row>
      <xdr:rowOff>0</xdr:rowOff>
    </xdr:from>
    <xdr:ext cx="247650" cy="180975"/>
    <xdr:sp>
      <xdr:nvSpPr>
        <xdr:cNvPr id="12" name="TextBox 15"/>
        <xdr:cNvSpPr txBox="1">
          <a:spLocks noChangeArrowheads="1"/>
        </xdr:cNvSpPr>
      </xdr:nvSpPr>
      <xdr:spPr>
        <a:xfrm>
          <a:off x="495300" y="75152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132</a:t>
          </a:r>
        </a:p>
      </xdr:txBody>
    </xdr:sp>
    <xdr:clientData/>
  </xdr:oneCellAnchor>
  <xdr:oneCellAnchor>
    <xdr:from>
      <xdr:col>3</xdr:col>
      <xdr:colOff>95250</xdr:colOff>
      <xdr:row>54</xdr:row>
      <xdr:rowOff>0</xdr:rowOff>
    </xdr:from>
    <xdr:ext cx="247650" cy="180975"/>
    <xdr:sp>
      <xdr:nvSpPr>
        <xdr:cNvPr id="13" name="TextBox 16"/>
        <xdr:cNvSpPr txBox="1">
          <a:spLocks noChangeArrowheads="1"/>
        </xdr:cNvSpPr>
      </xdr:nvSpPr>
      <xdr:spPr>
        <a:xfrm>
          <a:off x="495300" y="84582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133</a:t>
          </a:r>
        </a:p>
      </xdr:txBody>
    </xdr:sp>
    <xdr:clientData/>
  </xdr:oneCellAnchor>
  <xdr:oneCellAnchor>
    <xdr:from>
      <xdr:col>3</xdr:col>
      <xdr:colOff>95250</xdr:colOff>
      <xdr:row>62</xdr:row>
      <xdr:rowOff>0</xdr:rowOff>
    </xdr:from>
    <xdr:ext cx="247650" cy="180975"/>
    <xdr:sp>
      <xdr:nvSpPr>
        <xdr:cNvPr id="14" name="TextBox 17"/>
        <xdr:cNvSpPr txBox="1">
          <a:spLocks noChangeArrowheads="1"/>
        </xdr:cNvSpPr>
      </xdr:nvSpPr>
      <xdr:spPr>
        <a:xfrm>
          <a:off x="495300" y="93535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134</a:t>
          </a:r>
        </a:p>
      </xdr:txBody>
    </xdr:sp>
    <xdr:clientData/>
  </xdr:oneCellAnchor>
  <xdr:oneCellAnchor>
    <xdr:from>
      <xdr:col>3</xdr:col>
      <xdr:colOff>95250</xdr:colOff>
      <xdr:row>64</xdr:row>
      <xdr:rowOff>0</xdr:rowOff>
    </xdr:from>
    <xdr:ext cx="247650" cy="180975"/>
    <xdr:sp>
      <xdr:nvSpPr>
        <xdr:cNvPr id="15" name="TextBox 18"/>
        <xdr:cNvSpPr txBox="1">
          <a:spLocks noChangeArrowheads="1"/>
        </xdr:cNvSpPr>
      </xdr:nvSpPr>
      <xdr:spPr>
        <a:xfrm>
          <a:off x="495300" y="96202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135</a:t>
          </a:r>
        </a:p>
      </xdr:txBody>
    </xdr:sp>
    <xdr:clientData/>
  </xdr:oneCellAnchor>
  <xdr:oneCellAnchor>
    <xdr:from>
      <xdr:col>3</xdr:col>
      <xdr:colOff>95250</xdr:colOff>
      <xdr:row>66</xdr:row>
      <xdr:rowOff>0</xdr:rowOff>
    </xdr:from>
    <xdr:ext cx="247650" cy="180975"/>
    <xdr:sp>
      <xdr:nvSpPr>
        <xdr:cNvPr id="16" name="TextBox 19"/>
        <xdr:cNvSpPr txBox="1">
          <a:spLocks noChangeArrowheads="1"/>
        </xdr:cNvSpPr>
      </xdr:nvSpPr>
      <xdr:spPr>
        <a:xfrm>
          <a:off x="495300" y="98679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136</a:t>
          </a:r>
        </a:p>
      </xdr:txBody>
    </xdr:sp>
    <xdr:clientData/>
  </xdr:oneCellAnchor>
  <xdr:oneCellAnchor>
    <xdr:from>
      <xdr:col>3</xdr:col>
      <xdr:colOff>95250</xdr:colOff>
      <xdr:row>68</xdr:row>
      <xdr:rowOff>0</xdr:rowOff>
    </xdr:from>
    <xdr:ext cx="247650" cy="180975"/>
    <xdr:sp>
      <xdr:nvSpPr>
        <xdr:cNvPr id="17" name="TextBox 20"/>
        <xdr:cNvSpPr txBox="1">
          <a:spLocks noChangeArrowheads="1"/>
        </xdr:cNvSpPr>
      </xdr:nvSpPr>
      <xdr:spPr>
        <a:xfrm>
          <a:off x="495300" y="101346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137</a:t>
          </a:r>
        </a:p>
      </xdr:txBody>
    </xdr:sp>
    <xdr:clientData/>
  </xdr:oneCellAnchor>
  <xdr:oneCellAnchor>
    <xdr:from>
      <xdr:col>3</xdr:col>
      <xdr:colOff>95250</xdr:colOff>
      <xdr:row>70</xdr:row>
      <xdr:rowOff>0</xdr:rowOff>
    </xdr:from>
    <xdr:ext cx="247650" cy="180975"/>
    <xdr:sp>
      <xdr:nvSpPr>
        <xdr:cNvPr id="18" name="TextBox 21"/>
        <xdr:cNvSpPr txBox="1">
          <a:spLocks noChangeArrowheads="1"/>
        </xdr:cNvSpPr>
      </xdr:nvSpPr>
      <xdr:spPr>
        <a:xfrm>
          <a:off x="495300" y="104013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138</a:t>
          </a:r>
        </a:p>
      </xdr:txBody>
    </xdr:sp>
    <xdr:clientData/>
  </xdr:oneCellAnchor>
  <xdr:oneCellAnchor>
    <xdr:from>
      <xdr:col>3</xdr:col>
      <xdr:colOff>95250</xdr:colOff>
      <xdr:row>72</xdr:row>
      <xdr:rowOff>0</xdr:rowOff>
    </xdr:from>
    <xdr:ext cx="247650" cy="180975"/>
    <xdr:sp>
      <xdr:nvSpPr>
        <xdr:cNvPr id="19" name="TextBox 22"/>
        <xdr:cNvSpPr txBox="1">
          <a:spLocks noChangeArrowheads="1"/>
        </xdr:cNvSpPr>
      </xdr:nvSpPr>
      <xdr:spPr>
        <a:xfrm>
          <a:off x="495300" y="106775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139</a:t>
          </a:r>
        </a:p>
      </xdr:txBody>
    </xdr:sp>
    <xdr:clientData/>
  </xdr:oneCellAnchor>
  <xdr:oneCellAnchor>
    <xdr:from>
      <xdr:col>3</xdr:col>
      <xdr:colOff>95250</xdr:colOff>
      <xdr:row>73</xdr:row>
      <xdr:rowOff>0</xdr:rowOff>
    </xdr:from>
    <xdr:ext cx="247650" cy="180975"/>
    <xdr:sp>
      <xdr:nvSpPr>
        <xdr:cNvPr id="20" name="TextBox 23"/>
        <xdr:cNvSpPr txBox="1">
          <a:spLocks noChangeArrowheads="1"/>
        </xdr:cNvSpPr>
      </xdr:nvSpPr>
      <xdr:spPr>
        <a:xfrm>
          <a:off x="495300" y="108870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140</a:t>
          </a:r>
        </a:p>
      </xdr:txBody>
    </xdr:sp>
    <xdr:clientData/>
  </xdr:oneCellAnchor>
  <xdr:oneCellAnchor>
    <xdr:from>
      <xdr:col>8</xdr:col>
      <xdr:colOff>66675</xdr:colOff>
      <xdr:row>15</xdr:row>
      <xdr:rowOff>190500</xdr:rowOff>
    </xdr:from>
    <xdr:ext cx="4667250" cy="180975"/>
    <xdr:sp>
      <xdr:nvSpPr>
        <xdr:cNvPr id="21" name="TextBox 24"/>
        <xdr:cNvSpPr txBox="1">
          <a:spLocks noChangeArrowheads="1"/>
        </xdr:cNvSpPr>
      </xdr:nvSpPr>
      <xdr:spPr>
        <a:xfrm>
          <a:off x="1200150" y="2343150"/>
          <a:ext cx="4667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Ich nehme die Kleinunternehmer-Regelung (§ 19 Abs. 1 Umsatzsteuergesetz - UStG -) in Anspruch.</a:t>
          </a:r>
        </a:p>
      </xdr:txBody>
    </xdr:sp>
    <xdr:clientData/>
  </xdr:oneCellAnchor>
  <xdr:oneCellAnchor>
    <xdr:from>
      <xdr:col>8</xdr:col>
      <xdr:colOff>66675</xdr:colOff>
      <xdr:row>18</xdr:row>
      <xdr:rowOff>152400</xdr:rowOff>
    </xdr:from>
    <xdr:ext cx="3143250" cy="180975"/>
    <xdr:sp>
      <xdr:nvSpPr>
        <xdr:cNvPr id="22" name="TextBox 25"/>
        <xdr:cNvSpPr txBox="1">
          <a:spLocks noChangeArrowheads="1"/>
        </xdr:cNvSpPr>
      </xdr:nvSpPr>
      <xdr:spPr>
        <a:xfrm>
          <a:off x="1200150" y="2762250"/>
          <a:ext cx="3143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Ich verzichte auf die Anwendung der Kleinunternehmer-Regelung.</a:t>
          </a:r>
        </a:p>
      </xdr:txBody>
    </xdr:sp>
    <xdr:clientData/>
  </xdr:oneCellAnchor>
  <xdr:oneCellAnchor>
    <xdr:from>
      <xdr:col>8</xdr:col>
      <xdr:colOff>85725</xdr:colOff>
      <xdr:row>19</xdr:row>
      <xdr:rowOff>161925</xdr:rowOff>
    </xdr:from>
    <xdr:ext cx="4752975" cy="180975"/>
    <xdr:sp>
      <xdr:nvSpPr>
        <xdr:cNvPr id="23" name="TextBox 27"/>
        <xdr:cNvSpPr txBox="1">
          <a:spLocks noChangeArrowheads="1"/>
        </xdr:cNvSpPr>
      </xdr:nvSpPr>
      <xdr:spPr>
        <a:xfrm>
          <a:off x="1219200" y="2971800"/>
          <a:ext cx="4752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(§ 19 Abs. 2 UStG); Umsatzsteuer-Voranmeldungen sind monatlich in elektronischer Form abzugeben.</a:t>
          </a:r>
        </a:p>
      </xdr:txBody>
    </xdr:sp>
    <xdr:clientData/>
  </xdr:oneCellAnchor>
  <xdr:oneCellAnchor>
    <xdr:from>
      <xdr:col>7</xdr:col>
      <xdr:colOff>0</xdr:colOff>
      <xdr:row>46</xdr:row>
      <xdr:rowOff>152400</xdr:rowOff>
    </xdr:from>
    <xdr:ext cx="4743450" cy="180975"/>
    <xdr:sp>
      <xdr:nvSpPr>
        <xdr:cNvPr id="24" name="TextBox 28"/>
        <xdr:cNvSpPr txBox="1">
          <a:spLocks noChangeArrowheads="1"/>
        </xdr:cNvSpPr>
      </xdr:nvSpPr>
      <xdr:spPr>
        <a:xfrm>
          <a:off x="990600" y="7448550"/>
          <a:ext cx="4743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Ich möchte die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Dauerfristverlängerung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für die Abgabe der Umsatzsteuer-Voranmeldungen nutzen.</a:t>
          </a:r>
        </a:p>
      </xdr:txBody>
    </xdr:sp>
    <xdr:clientData/>
  </xdr:oneCellAnchor>
  <xdr:oneCellAnchor>
    <xdr:from>
      <xdr:col>7</xdr:col>
      <xdr:colOff>0</xdr:colOff>
      <xdr:row>47</xdr:row>
      <xdr:rowOff>171450</xdr:rowOff>
    </xdr:from>
    <xdr:ext cx="5105400" cy="180975"/>
    <xdr:sp>
      <xdr:nvSpPr>
        <xdr:cNvPr id="25" name="TextBox 29"/>
        <xdr:cNvSpPr txBox="1">
          <a:spLocks noChangeArrowheads="1"/>
        </xdr:cNvSpPr>
      </xdr:nvSpPr>
      <xdr:spPr>
        <a:xfrm>
          <a:off x="990600" y="7686675"/>
          <a:ext cx="5105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und zu entrichten ist. Die Dauerfristverlängerung werde ich gesondert mit dem Vordruck  USt 1 H beantragen.</a:t>
          </a:r>
        </a:p>
      </xdr:txBody>
    </xdr:sp>
    <xdr:clientData/>
  </xdr:oneCellAnchor>
  <xdr:oneCellAnchor>
    <xdr:from>
      <xdr:col>10</xdr:col>
      <xdr:colOff>38100</xdr:colOff>
      <xdr:row>67</xdr:row>
      <xdr:rowOff>9525</xdr:rowOff>
    </xdr:from>
    <xdr:ext cx="5314950" cy="180975"/>
    <xdr:sp>
      <xdr:nvSpPr>
        <xdr:cNvPr id="26" name="TextBox 30"/>
        <xdr:cNvSpPr txBox="1">
          <a:spLocks noChangeArrowheads="1"/>
        </xdr:cNvSpPr>
      </xdr:nvSpPr>
      <xdr:spPr>
        <a:xfrm>
          <a:off x="1409700" y="10086975"/>
          <a:ext cx="5314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voraussichtlich nicht überschritten wird, auf die Erwerbsschwellenregelung jedoch für die Dauer von mindestens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11</xdr:row>
      <xdr:rowOff>19050</xdr:rowOff>
    </xdr:from>
    <xdr:ext cx="247650" cy="180975"/>
    <xdr:sp>
      <xdr:nvSpPr>
        <xdr:cNvPr id="1" name="TextBox 4"/>
        <xdr:cNvSpPr txBox="1">
          <a:spLocks noChangeArrowheads="1"/>
        </xdr:cNvSpPr>
      </xdr:nvSpPr>
      <xdr:spPr>
        <a:xfrm>
          <a:off x="304800" y="13906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151</a:t>
          </a:r>
        </a:p>
      </xdr:txBody>
    </xdr:sp>
    <xdr:clientData/>
  </xdr:oneCellAnchor>
  <xdr:oneCellAnchor>
    <xdr:from>
      <xdr:col>2</xdr:col>
      <xdr:colOff>85725</xdr:colOff>
      <xdr:row>14</xdr:row>
      <xdr:rowOff>19050</xdr:rowOff>
    </xdr:from>
    <xdr:ext cx="247650" cy="180975"/>
    <xdr:sp>
      <xdr:nvSpPr>
        <xdr:cNvPr id="2" name="TextBox 5"/>
        <xdr:cNvSpPr txBox="1">
          <a:spLocks noChangeArrowheads="1"/>
        </xdr:cNvSpPr>
      </xdr:nvSpPr>
      <xdr:spPr>
        <a:xfrm>
          <a:off x="304800" y="17335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152</a:t>
          </a:r>
        </a:p>
      </xdr:txBody>
    </xdr:sp>
    <xdr:clientData/>
  </xdr:oneCellAnchor>
  <xdr:oneCellAnchor>
    <xdr:from>
      <xdr:col>2</xdr:col>
      <xdr:colOff>85725</xdr:colOff>
      <xdr:row>17</xdr:row>
      <xdr:rowOff>19050</xdr:rowOff>
    </xdr:from>
    <xdr:ext cx="247650" cy="180975"/>
    <xdr:sp>
      <xdr:nvSpPr>
        <xdr:cNvPr id="3" name="TextBox 6"/>
        <xdr:cNvSpPr txBox="1">
          <a:spLocks noChangeArrowheads="1"/>
        </xdr:cNvSpPr>
      </xdr:nvSpPr>
      <xdr:spPr>
        <a:xfrm>
          <a:off x="304800" y="20764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153</a:t>
          </a:r>
        </a:p>
      </xdr:txBody>
    </xdr:sp>
    <xdr:clientData/>
  </xdr:oneCellAnchor>
  <xdr:oneCellAnchor>
    <xdr:from>
      <xdr:col>2</xdr:col>
      <xdr:colOff>85725</xdr:colOff>
      <xdr:row>20</xdr:row>
      <xdr:rowOff>19050</xdr:rowOff>
    </xdr:from>
    <xdr:ext cx="247650" cy="180975"/>
    <xdr:sp>
      <xdr:nvSpPr>
        <xdr:cNvPr id="4" name="TextBox 7"/>
        <xdr:cNvSpPr txBox="1">
          <a:spLocks noChangeArrowheads="1"/>
        </xdr:cNvSpPr>
      </xdr:nvSpPr>
      <xdr:spPr>
        <a:xfrm>
          <a:off x="304800" y="24193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154</a:t>
          </a:r>
        </a:p>
      </xdr:txBody>
    </xdr:sp>
    <xdr:clientData/>
  </xdr:oneCellAnchor>
  <xdr:oneCellAnchor>
    <xdr:from>
      <xdr:col>2</xdr:col>
      <xdr:colOff>85725</xdr:colOff>
      <xdr:row>23</xdr:row>
      <xdr:rowOff>19050</xdr:rowOff>
    </xdr:from>
    <xdr:ext cx="247650" cy="180975"/>
    <xdr:sp>
      <xdr:nvSpPr>
        <xdr:cNvPr id="5" name="TextBox 8"/>
        <xdr:cNvSpPr txBox="1">
          <a:spLocks noChangeArrowheads="1"/>
        </xdr:cNvSpPr>
      </xdr:nvSpPr>
      <xdr:spPr>
        <a:xfrm>
          <a:off x="304800" y="28289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155</a:t>
          </a:r>
        </a:p>
      </xdr:txBody>
    </xdr:sp>
    <xdr:clientData/>
  </xdr:oneCellAnchor>
  <xdr:oneCellAnchor>
    <xdr:from>
      <xdr:col>2</xdr:col>
      <xdr:colOff>85725</xdr:colOff>
      <xdr:row>25</xdr:row>
      <xdr:rowOff>19050</xdr:rowOff>
    </xdr:from>
    <xdr:ext cx="247650" cy="180975"/>
    <xdr:sp>
      <xdr:nvSpPr>
        <xdr:cNvPr id="6" name="TextBox 9"/>
        <xdr:cNvSpPr txBox="1">
          <a:spLocks noChangeArrowheads="1"/>
        </xdr:cNvSpPr>
      </xdr:nvSpPr>
      <xdr:spPr>
        <a:xfrm>
          <a:off x="304800" y="31623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156</a:t>
          </a:r>
        </a:p>
      </xdr:txBody>
    </xdr:sp>
    <xdr:clientData/>
  </xdr:oneCellAnchor>
  <xdr:oneCellAnchor>
    <xdr:from>
      <xdr:col>2</xdr:col>
      <xdr:colOff>85725</xdr:colOff>
      <xdr:row>36</xdr:row>
      <xdr:rowOff>9525</xdr:rowOff>
    </xdr:from>
    <xdr:ext cx="247650" cy="180975"/>
    <xdr:sp>
      <xdr:nvSpPr>
        <xdr:cNvPr id="7" name="TextBox 10"/>
        <xdr:cNvSpPr txBox="1">
          <a:spLocks noChangeArrowheads="1"/>
        </xdr:cNvSpPr>
      </xdr:nvSpPr>
      <xdr:spPr>
        <a:xfrm>
          <a:off x="304800" y="47529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157</a:t>
          </a:r>
        </a:p>
      </xdr:txBody>
    </xdr:sp>
    <xdr:clientData/>
  </xdr:oneCellAnchor>
  <xdr:oneCellAnchor>
    <xdr:from>
      <xdr:col>2</xdr:col>
      <xdr:colOff>85725</xdr:colOff>
      <xdr:row>41</xdr:row>
      <xdr:rowOff>9525</xdr:rowOff>
    </xdr:from>
    <xdr:ext cx="247650" cy="180975"/>
    <xdr:sp>
      <xdr:nvSpPr>
        <xdr:cNvPr id="8" name="TextBox 11"/>
        <xdr:cNvSpPr txBox="1">
          <a:spLocks noChangeArrowheads="1"/>
        </xdr:cNvSpPr>
      </xdr:nvSpPr>
      <xdr:spPr>
        <a:xfrm>
          <a:off x="304800" y="54197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158</a:t>
          </a:r>
        </a:p>
      </xdr:txBody>
    </xdr:sp>
    <xdr:clientData/>
  </xdr:oneCellAnchor>
  <xdr:oneCellAnchor>
    <xdr:from>
      <xdr:col>2</xdr:col>
      <xdr:colOff>85725</xdr:colOff>
      <xdr:row>43</xdr:row>
      <xdr:rowOff>9525</xdr:rowOff>
    </xdr:from>
    <xdr:ext cx="247650" cy="180975"/>
    <xdr:sp>
      <xdr:nvSpPr>
        <xdr:cNvPr id="9" name="TextBox 12"/>
        <xdr:cNvSpPr txBox="1">
          <a:spLocks noChangeArrowheads="1"/>
        </xdr:cNvSpPr>
      </xdr:nvSpPr>
      <xdr:spPr>
        <a:xfrm>
          <a:off x="304800" y="57245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159</a:t>
          </a:r>
        </a:p>
      </xdr:txBody>
    </xdr:sp>
    <xdr:clientData/>
  </xdr:oneCellAnchor>
  <xdr:oneCellAnchor>
    <xdr:from>
      <xdr:col>2</xdr:col>
      <xdr:colOff>85725</xdr:colOff>
      <xdr:row>45</xdr:row>
      <xdr:rowOff>9525</xdr:rowOff>
    </xdr:from>
    <xdr:ext cx="247650" cy="180975"/>
    <xdr:sp>
      <xdr:nvSpPr>
        <xdr:cNvPr id="10" name="TextBox 13"/>
        <xdr:cNvSpPr txBox="1">
          <a:spLocks noChangeArrowheads="1"/>
        </xdr:cNvSpPr>
      </xdr:nvSpPr>
      <xdr:spPr>
        <a:xfrm>
          <a:off x="304800" y="60198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160</a:t>
          </a:r>
        </a:p>
      </xdr:txBody>
    </xdr:sp>
    <xdr:clientData/>
  </xdr:oneCellAnchor>
  <xdr:oneCellAnchor>
    <xdr:from>
      <xdr:col>2</xdr:col>
      <xdr:colOff>85725</xdr:colOff>
      <xdr:row>47</xdr:row>
      <xdr:rowOff>9525</xdr:rowOff>
    </xdr:from>
    <xdr:ext cx="247650" cy="180975"/>
    <xdr:sp>
      <xdr:nvSpPr>
        <xdr:cNvPr id="11" name="TextBox 14"/>
        <xdr:cNvSpPr txBox="1">
          <a:spLocks noChangeArrowheads="1"/>
        </xdr:cNvSpPr>
      </xdr:nvSpPr>
      <xdr:spPr>
        <a:xfrm>
          <a:off x="304800" y="63246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161</a:t>
          </a:r>
        </a:p>
      </xdr:txBody>
    </xdr:sp>
    <xdr:clientData/>
  </xdr:oneCellAnchor>
  <xdr:oneCellAnchor>
    <xdr:from>
      <xdr:col>2</xdr:col>
      <xdr:colOff>85725</xdr:colOff>
      <xdr:row>49</xdr:row>
      <xdr:rowOff>9525</xdr:rowOff>
    </xdr:from>
    <xdr:ext cx="247650" cy="180975"/>
    <xdr:sp>
      <xdr:nvSpPr>
        <xdr:cNvPr id="12" name="TextBox 15"/>
        <xdr:cNvSpPr txBox="1">
          <a:spLocks noChangeArrowheads="1"/>
        </xdr:cNvSpPr>
      </xdr:nvSpPr>
      <xdr:spPr>
        <a:xfrm>
          <a:off x="304800" y="66294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162</a:t>
          </a:r>
        </a:p>
      </xdr:txBody>
    </xdr:sp>
    <xdr:clientData/>
  </xdr:oneCellAnchor>
  <xdr:oneCellAnchor>
    <xdr:from>
      <xdr:col>2</xdr:col>
      <xdr:colOff>85725</xdr:colOff>
      <xdr:row>51</xdr:row>
      <xdr:rowOff>9525</xdr:rowOff>
    </xdr:from>
    <xdr:ext cx="247650" cy="180975"/>
    <xdr:sp>
      <xdr:nvSpPr>
        <xdr:cNvPr id="13" name="TextBox 16"/>
        <xdr:cNvSpPr txBox="1">
          <a:spLocks noChangeArrowheads="1"/>
        </xdr:cNvSpPr>
      </xdr:nvSpPr>
      <xdr:spPr>
        <a:xfrm>
          <a:off x="304800" y="6924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163</a:t>
          </a:r>
        </a:p>
      </xdr:txBody>
    </xdr:sp>
    <xdr:clientData/>
  </xdr:oneCellAnchor>
  <xdr:oneCellAnchor>
    <xdr:from>
      <xdr:col>2</xdr:col>
      <xdr:colOff>85725</xdr:colOff>
      <xdr:row>53</xdr:row>
      <xdr:rowOff>9525</xdr:rowOff>
    </xdr:from>
    <xdr:ext cx="247650" cy="180975"/>
    <xdr:sp>
      <xdr:nvSpPr>
        <xdr:cNvPr id="14" name="TextBox 17"/>
        <xdr:cNvSpPr txBox="1">
          <a:spLocks noChangeArrowheads="1"/>
        </xdr:cNvSpPr>
      </xdr:nvSpPr>
      <xdr:spPr>
        <a:xfrm>
          <a:off x="304800" y="72294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164</a:t>
          </a:r>
        </a:p>
      </xdr:txBody>
    </xdr:sp>
    <xdr:clientData/>
  </xdr:oneCellAnchor>
  <xdr:oneCellAnchor>
    <xdr:from>
      <xdr:col>2</xdr:col>
      <xdr:colOff>85725</xdr:colOff>
      <xdr:row>55</xdr:row>
      <xdr:rowOff>9525</xdr:rowOff>
    </xdr:from>
    <xdr:ext cx="247650" cy="180975"/>
    <xdr:sp>
      <xdr:nvSpPr>
        <xdr:cNvPr id="15" name="TextBox 18"/>
        <xdr:cNvSpPr txBox="1">
          <a:spLocks noChangeArrowheads="1"/>
        </xdr:cNvSpPr>
      </xdr:nvSpPr>
      <xdr:spPr>
        <a:xfrm>
          <a:off x="304800" y="75342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165</a:t>
          </a:r>
        </a:p>
      </xdr:txBody>
    </xdr:sp>
    <xdr:clientData/>
  </xdr:oneCellAnchor>
  <xdr:oneCellAnchor>
    <xdr:from>
      <xdr:col>2</xdr:col>
      <xdr:colOff>85725</xdr:colOff>
      <xdr:row>57</xdr:row>
      <xdr:rowOff>0</xdr:rowOff>
    </xdr:from>
    <xdr:ext cx="247650" cy="180975"/>
    <xdr:sp>
      <xdr:nvSpPr>
        <xdr:cNvPr id="16" name="TextBox 19"/>
        <xdr:cNvSpPr txBox="1">
          <a:spLocks noChangeArrowheads="1"/>
        </xdr:cNvSpPr>
      </xdr:nvSpPr>
      <xdr:spPr>
        <a:xfrm>
          <a:off x="304800" y="78295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BZ93"/>
  <sheetViews>
    <sheetView showGridLines="0" showRowColHeaders="0" tabSelected="1" workbookViewId="0" topLeftCell="A1">
      <pane ySplit="1" topLeftCell="BM2" activePane="bottomLeft" state="frozen"/>
      <selection pane="topLeft" activeCell="A1" sqref="A1"/>
      <selection pane="bottomLeft" activeCell="F7" sqref="F7:BB7"/>
    </sheetView>
  </sheetViews>
  <sheetFormatPr defaultColWidth="11.421875" defaultRowHeight="12.75" zeroHeight="1"/>
  <cols>
    <col min="1" max="1" width="0.85546875" style="0" customWidth="1"/>
    <col min="2" max="4" width="2.57421875" style="0" customWidth="1"/>
    <col min="5" max="5" width="2.7109375" style="0" customWidth="1"/>
    <col min="6" max="6" width="2.140625" style="0" customWidth="1"/>
    <col min="7" max="7" width="0.5625" style="0" customWidth="1"/>
    <col min="8" max="8" width="1.57421875" style="0" customWidth="1"/>
    <col min="9" max="9" width="0.71875" style="0" customWidth="1"/>
    <col min="10" max="10" width="1.7109375" style="0" customWidth="1"/>
    <col min="11" max="11" width="2.421875" style="0" customWidth="1"/>
    <col min="12" max="12" width="0.9921875" style="0" customWidth="1"/>
    <col min="13" max="13" width="0.71875" style="0" customWidth="1"/>
    <col min="14" max="14" width="1.7109375" style="0" customWidth="1"/>
    <col min="15" max="15" width="0.42578125" style="0" customWidth="1"/>
    <col min="16" max="16" width="2.00390625" style="0" customWidth="1"/>
    <col min="17" max="17" width="0.71875" style="0" customWidth="1"/>
    <col min="18" max="18" width="1.8515625" style="0" customWidth="1"/>
    <col min="19" max="19" width="0.71875" style="0" customWidth="1"/>
    <col min="20" max="20" width="2.00390625" style="0" customWidth="1"/>
    <col min="21" max="21" width="0.42578125" style="0" customWidth="1"/>
    <col min="22" max="22" width="1.1484375" style="0" customWidth="1"/>
    <col min="23" max="23" width="1.421875" style="0" customWidth="1"/>
    <col min="24" max="24" width="1.7109375" style="0" customWidth="1"/>
    <col min="25" max="26" width="1.28515625" style="0" customWidth="1"/>
    <col min="27" max="27" width="0.85546875" style="0" customWidth="1"/>
    <col min="28" max="28" width="1.8515625" style="0" customWidth="1"/>
    <col min="29" max="29" width="0.85546875" style="0" customWidth="1"/>
    <col min="30" max="30" width="1.8515625" style="0" customWidth="1"/>
    <col min="31" max="31" width="0.71875" style="0" customWidth="1"/>
    <col min="32" max="32" width="1.8515625" style="0" customWidth="1"/>
    <col min="33" max="33" width="0.71875" style="0" customWidth="1"/>
    <col min="34" max="34" width="1.8515625" style="0" customWidth="1"/>
    <col min="35" max="35" width="0.9921875" style="0" customWidth="1"/>
    <col min="36" max="36" width="1.8515625" style="0" customWidth="1"/>
    <col min="37" max="37" width="0.85546875" style="0" customWidth="1"/>
    <col min="38" max="38" width="1.8515625" style="0" customWidth="1"/>
    <col min="39" max="39" width="0.71875" style="0" customWidth="1"/>
    <col min="40" max="40" width="1.8515625" style="0" customWidth="1"/>
    <col min="41" max="41" width="0.5625" style="0" customWidth="1"/>
    <col min="42" max="42" width="1.8515625" style="0" customWidth="1"/>
    <col min="43" max="43" width="0.71875" style="0" customWidth="1"/>
    <col min="44" max="44" width="1.8515625" style="0" customWidth="1"/>
    <col min="45" max="45" width="0.9921875" style="0" customWidth="1"/>
    <col min="46" max="46" width="1.8515625" style="0" customWidth="1"/>
    <col min="47" max="47" width="0.9921875" style="0" customWidth="1"/>
    <col min="48" max="48" width="1.8515625" style="0" customWidth="1"/>
    <col min="49" max="49" width="0.9921875" style="0" customWidth="1"/>
    <col min="50" max="50" width="1.57421875" style="0" customWidth="1"/>
    <col min="51" max="51" width="0.85546875" style="0" customWidth="1"/>
    <col min="52" max="52" width="1.421875" style="0" customWidth="1"/>
    <col min="53" max="53" width="0.85546875" style="0" customWidth="1"/>
    <col min="54" max="54" width="1.8515625" style="0" customWidth="1"/>
    <col min="55" max="55" width="0.71875" style="0" customWidth="1"/>
    <col min="56" max="56" width="2.00390625" style="0" customWidth="1"/>
    <col min="57" max="57" width="0.71875" style="0" customWidth="1"/>
    <col min="58" max="58" width="1.57421875" style="0" customWidth="1"/>
    <col min="59" max="59" width="0.71875" style="0" customWidth="1"/>
    <col min="60" max="60" width="1.8515625" style="0" customWidth="1"/>
    <col min="61" max="61" width="0.71875" style="0" customWidth="1"/>
    <col min="62" max="62" width="1.8515625" style="0" customWidth="1"/>
    <col min="63" max="63" width="0.71875" style="0" customWidth="1"/>
    <col min="64" max="64" width="1.8515625" style="0" customWidth="1"/>
    <col min="65" max="65" width="0.85546875" style="0" customWidth="1"/>
    <col min="66" max="66" width="1.7109375" style="0" customWidth="1"/>
    <col min="67" max="67" width="0.71875" style="0" customWidth="1"/>
    <col min="68" max="68" width="1.7109375" style="0" customWidth="1"/>
    <col min="69" max="69" width="0.71875" style="0" customWidth="1"/>
    <col min="70" max="70" width="1.8515625" style="0" customWidth="1"/>
    <col min="71" max="71" width="0.85546875" style="0" customWidth="1"/>
    <col min="72" max="72" width="2.421875" style="0" customWidth="1"/>
    <col min="73" max="73" width="0.71875" style="0" customWidth="1"/>
    <col min="74" max="74" width="1.7109375" style="0" customWidth="1"/>
    <col min="75" max="75" width="2.7109375" style="0" customWidth="1"/>
    <col min="76" max="77" width="2.28125" style="0" customWidth="1"/>
    <col min="78" max="78" width="0.85546875" style="0" customWidth="1"/>
    <col min="79" max="16384" width="0" style="0" hidden="1" customWidth="1"/>
  </cols>
  <sheetData>
    <row r="1" spans="1:78" ht="18" customHeight="1">
      <c r="A1" s="1"/>
      <c r="B1" s="1"/>
      <c r="C1" s="1"/>
      <c r="D1" s="1"/>
      <c r="E1" s="116" t="s">
        <v>421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9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1"/>
    </row>
    <row r="4" spans="1:78" ht="9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1"/>
    </row>
    <row r="5" spans="1:78" ht="15" customHeight="1">
      <c r="A5" s="1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"/>
      <c r="BX5" s="2"/>
      <c r="BY5" s="2"/>
      <c r="BZ5" s="1"/>
    </row>
    <row r="6" spans="1:78" ht="16.5" customHeight="1">
      <c r="A6" s="1"/>
      <c r="B6" s="2"/>
      <c r="C6" s="2"/>
      <c r="D6" s="2"/>
      <c r="E6" s="2"/>
      <c r="F6" s="88" t="s">
        <v>25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2" t="s">
        <v>52</v>
      </c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4"/>
      <c r="BW6" s="2"/>
      <c r="BX6" s="2"/>
      <c r="BY6" s="2"/>
      <c r="BZ6" s="1"/>
    </row>
    <row r="7" spans="1:78" ht="16.5" customHeight="1">
      <c r="A7" s="1"/>
      <c r="B7" s="2"/>
      <c r="C7" s="2"/>
      <c r="D7" s="2"/>
      <c r="E7" s="2"/>
      <c r="F7" s="75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"/>
      <c r="BD7" s="17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2"/>
      <c r="BX7" s="2"/>
      <c r="BY7" s="2"/>
      <c r="BZ7" s="1"/>
    </row>
    <row r="8" spans="1:78" ht="7.5" customHeight="1">
      <c r="A8" s="1"/>
      <c r="B8" s="2"/>
      <c r="C8" s="2"/>
      <c r="D8" s="2"/>
      <c r="E8" s="2"/>
      <c r="F8" s="1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17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9"/>
      <c r="BW8" s="2"/>
      <c r="BX8" s="2"/>
      <c r="BY8" s="2"/>
      <c r="BZ8" s="1"/>
    </row>
    <row r="9" spans="1:78" ht="16.5" customHeight="1">
      <c r="A9" s="1"/>
      <c r="B9" s="2"/>
      <c r="C9" s="2"/>
      <c r="D9" s="2"/>
      <c r="E9" s="2"/>
      <c r="F9" s="90" t="s">
        <v>27</v>
      </c>
      <c r="G9" s="91"/>
      <c r="H9" s="91"/>
      <c r="I9" s="91"/>
      <c r="J9" s="91"/>
      <c r="K9" s="91"/>
      <c r="L9" s="91"/>
      <c r="M9" s="91"/>
      <c r="N9" s="91"/>
      <c r="O9" s="9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17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9"/>
      <c r="BW9" s="2"/>
      <c r="BX9" s="2"/>
      <c r="BY9" s="2"/>
      <c r="BZ9" s="1"/>
    </row>
    <row r="10" spans="1:78" ht="25.5" customHeight="1">
      <c r="A10" s="1"/>
      <c r="B10" s="2"/>
      <c r="C10" s="2"/>
      <c r="D10" s="2"/>
      <c r="E10" s="2"/>
      <c r="F10" s="100" t="s">
        <v>26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2"/>
      <c r="BD10" s="20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2"/>
      <c r="BW10" s="2"/>
      <c r="BX10" s="2"/>
      <c r="BY10" s="2"/>
      <c r="BZ10" s="1"/>
    </row>
    <row r="11" spans="1:78" ht="3" customHeight="1">
      <c r="A11" s="1"/>
      <c r="B11" s="2"/>
      <c r="C11" s="2"/>
      <c r="D11" s="2"/>
      <c r="E11" s="2"/>
      <c r="F11" s="1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9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12"/>
      <c r="BW11" s="2"/>
      <c r="BX11" s="2"/>
      <c r="BY11" s="2"/>
      <c r="BZ11" s="1"/>
    </row>
    <row r="12" spans="1:78" ht="16.5" customHeight="1">
      <c r="A12" s="1"/>
      <c r="B12" s="2"/>
      <c r="C12" s="2"/>
      <c r="D12" s="2"/>
      <c r="E12" s="2"/>
      <c r="F12" s="52"/>
      <c r="G12" s="7"/>
      <c r="H12" s="103" t="s">
        <v>28</v>
      </c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5"/>
      <c r="BW12" s="2"/>
      <c r="BX12" s="2"/>
      <c r="BY12" s="2"/>
      <c r="BZ12" s="1"/>
    </row>
    <row r="13" spans="1:78" ht="7.5" customHeight="1">
      <c r="A13" s="1"/>
      <c r="B13" s="2"/>
      <c r="C13" s="2"/>
      <c r="D13" s="2"/>
      <c r="E13" s="2"/>
      <c r="F13" s="1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12"/>
      <c r="BW13" s="2"/>
      <c r="BX13" s="2"/>
      <c r="BY13" s="2"/>
      <c r="BZ13" s="1"/>
    </row>
    <row r="14" spans="1:78" ht="16.5" customHeight="1">
      <c r="A14" s="1"/>
      <c r="B14" s="2"/>
      <c r="C14" s="2"/>
      <c r="D14" s="2"/>
      <c r="E14" s="2"/>
      <c r="F14" s="52"/>
      <c r="G14" s="7"/>
      <c r="H14" s="106" t="s">
        <v>414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8"/>
      <c r="BW14" s="2"/>
      <c r="BX14" s="2"/>
      <c r="BY14" s="2"/>
      <c r="BZ14" s="1"/>
    </row>
    <row r="15" spans="1:78" ht="12.75" customHeight="1">
      <c r="A15" s="1"/>
      <c r="B15" s="2"/>
      <c r="C15" s="2"/>
      <c r="D15" s="2"/>
      <c r="E15" s="2"/>
      <c r="F15" s="1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12"/>
      <c r="BW15" s="2"/>
      <c r="BX15" s="2"/>
      <c r="BY15" s="2"/>
      <c r="BZ15" s="1"/>
    </row>
    <row r="16" spans="1:78" ht="11.25" customHeight="1">
      <c r="A16" s="1"/>
      <c r="B16" s="2"/>
      <c r="C16" s="2"/>
      <c r="D16" s="2"/>
      <c r="E16" s="2"/>
      <c r="F16" s="117" t="s">
        <v>29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10"/>
      <c r="BW16" s="2"/>
      <c r="BX16" s="2"/>
      <c r="BY16" s="2"/>
      <c r="BZ16" s="1"/>
    </row>
    <row r="17" spans="1:78" ht="15" customHeight="1">
      <c r="A17" s="1"/>
      <c r="B17" s="2"/>
      <c r="C17" s="2"/>
      <c r="D17" s="2"/>
      <c r="E17" s="2"/>
      <c r="F17" s="113" t="s">
        <v>30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12"/>
      <c r="BW17" s="2"/>
      <c r="BX17" s="2"/>
      <c r="BY17" s="2"/>
      <c r="BZ17" s="1"/>
    </row>
    <row r="18" spans="1:78" ht="2.25" customHeight="1">
      <c r="A18" s="1"/>
      <c r="B18" s="2"/>
      <c r="C18" s="2"/>
      <c r="D18" s="2"/>
      <c r="E18" s="2"/>
      <c r="F18" s="1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12"/>
      <c r="BW18" s="2"/>
      <c r="BX18" s="2"/>
      <c r="BY18" s="2"/>
      <c r="BZ18" s="1"/>
    </row>
    <row r="19" spans="1:78" ht="6.75" customHeight="1">
      <c r="A19" s="1"/>
      <c r="B19" s="2"/>
      <c r="C19" s="2"/>
      <c r="D19" s="2"/>
      <c r="E19" s="2"/>
      <c r="F19" s="65" t="s">
        <v>31</v>
      </c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12"/>
      <c r="BW19" s="2"/>
      <c r="BX19" s="2"/>
      <c r="BY19" s="2"/>
      <c r="BZ19" s="1"/>
    </row>
    <row r="20" spans="1:78" ht="16.5" customHeight="1">
      <c r="A20" s="1"/>
      <c r="B20" s="2"/>
      <c r="C20" s="2"/>
      <c r="D20" s="2"/>
      <c r="E20" s="2"/>
      <c r="F20" s="75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64"/>
      <c r="BW20" s="2"/>
      <c r="BX20" s="2"/>
      <c r="BY20" s="2"/>
      <c r="BZ20" s="1"/>
    </row>
    <row r="21" spans="1:78" ht="3.75" customHeight="1">
      <c r="A21" s="1"/>
      <c r="B21" s="2"/>
      <c r="C21" s="2"/>
      <c r="D21" s="2"/>
      <c r="E21" s="2"/>
      <c r="F21" s="1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12"/>
      <c r="BW21" s="2"/>
      <c r="BX21" s="2"/>
      <c r="BY21" s="2"/>
      <c r="BZ21" s="1"/>
    </row>
    <row r="22" spans="1:78" ht="6.75" customHeight="1">
      <c r="A22" s="1"/>
      <c r="B22" s="2"/>
      <c r="C22" s="2"/>
      <c r="D22" s="2"/>
      <c r="E22" s="2"/>
      <c r="F22" s="65" t="s">
        <v>32</v>
      </c>
      <c r="G22" s="82"/>
      <c r="H22" s="82"/>
      <c r="I22" s="82"/>
      <c r="J22" s="82"/>
      <c r="K22" s="82"/>
      <c r="L22" s="82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16"/>
      <c r="BH22" s="86" t="s">
        <v>33</v>
      </c>
      <c r="BI22" s="82"/>
      <c r="BJ22" s="82"/>
      <c r="BK22" s="82"/>
      <c r="BL22" s="82"/>
      <c r="BM22" s="82"/>
      <c r="BN22" s="7"/>
      <c r="BO22" s="7"/>
      <c r="BP22" s="7"/>
      <c r="BQ22" s="7"/>
      <c r="BR22" s="7"/>
      <c r="BS22" s="7"/>
      <c r="BT22" s="7"/>
      <c r="BU22" s="7"/>
      <c r="BV22" s="12"/>
      <c r="BW22" s="2"/>
      <c r="BX22" s="2"/>
      <c r="BY22" s="2"/>
      <c r="BZ22" s="1"/>
    </row>
    <row r="23" spans="1:78" ht="16.5" customHeight="1">
      <c r="A23" s="1"/>
      <c r="B23" s="2"/>
      <c r="C23" s="2"/>
      <c r="D23" s="2"/>
      <c r="E23" s="2"/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"/>
      <c r="BF23" s="7"/>
      <c r="BG23" s="7"/>
      <c r="BH23" s="83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5"/>
      <c r="BW23" s="2"/>
      <c r="BX23" s="2"/>
      <c r="BY23" s="2"/>
      <c r="BZ23" s="1"/>
    </row>
    <row r="24" spans="1:78" ht="3.75" customHeight="1">
      <c r="A24" s="1"/>
      <c r="B24" s="2"/>
      <c r="C24" s="2"/>
      <c r="D24" s="2"/>
      <c r="E24" s="2"/>
      <c r="F24" s="1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12"/>
      <c r="BW24" s="2"/>
      <c r="BX24" s="2"/>
      <c r="BY24" s="2"/>
      <c r="BZ24" s="1"/>
    </row>
    <row r="25" spans="1:78" ht="6.75" customHeight="1">
      <c r="A25" s="1"/>
      <c r="B25" s="2"/>
      <c r="C25" s="2"/>
      <c r="D25" s="2"/>
      <c r="E25" s="2"/>
      <c r="F25" s="65" t="s">
        <v>34</v>
      </c>
      <c r="G25" s="62"/>
      <c r="H25" s="62"/>
      <c r="I25" s="62"/>
      <c r="J25" s="62"/>
      <c r="K25" s="62"/>
      <c r="L25" s="62"/>
      <c r="M25" s="62"/>
      <c r="N25" s="62"/>
      <c r="O25" s="62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12"/>
      <c r="BW25" s="2"/>
      <c r="BX25" s="2"/>
      <c r="BY25" s="2"/>
      <c r="BZ25" s="1"/>
    </row>
    <row r="26" spans="1:78" ht="16.5" customHeight="1">
      <c r="A26" s="1"/>
      <c r="B26" s="2"/>
      <c r="C26" s="2"/>
      <c r="D26" s="2"/>
      <c r="E26" s="2"/>
      <c r="F26" s="75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"/>
      <c r="BF26" s="7"/>
      <c r="BG26" s="7"/>
      <c r="BH26" s="80" t="s">
        <v>422</v>
      </c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1"/>
      <c r="BU26" s="76"/>
      <c r="BV26" s="64"/>
      <c r="BW26" s="2"/>
      <c r="BX26" s="2"/>
      <c r="BY26" s="2"/>
      <c r="BZ26" s="1"/>
    </row>
    <row r="27" spans="1:78" ht="3.75" customHeight="1">
      <c r="A27" s="1"/>
      <c r="B27" s="2"/>
      <c r="C27" s="2"/>
      <c r="D27" s="2"/>
      <c r="E27" s="2"/>
      <c r="F27" s="1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66" t="s">
        <v>424</v>
      </c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8"/>
      <c r="BW27" s="2"/>
      <c r="BX27" s="2"/>
      <c r="BY27" s="2"/>
      <c r="BZ27" s="1"/>
    </row>
    <row r="28" spans="1:78" ht="6.75" customHeight="1">
      <c r="A28" s="1"/>
      <c r="B28" s="2"/>
      <c r="C28" s="2"/>
      <c r="D28" s="2"/>
      <c r="E28" s="2"/>
      <c r="F28" s="65" t="s">
        <v>35</v>
      </c>
      <c r="G28" s="63"/>
      <c r="H28" s="63"/>
      <c r="I28" s="63"/>
      <c r="J28" s="63"/>
      <c r="K28" s="7"/>
      <c r="L28" s="7"/>
      <c r="M28" s="7"/>
      <c r="N28" s="7"/>
      <c r="O28" s="7"/>
      <c r="P28" s="7"/>
      <c r="Q28" s="7"/>
      <c r="R28" s="86" t="s">
        <v>36</v>
      </c>
      <c r="S28" s="110"/>
      <c r="T28" s="110"/>
      <c r="U28" s="110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8"/>
      <c r="BW28" s="2"/>
      <c r="BX28" s="2"/>
      <c r="BY28" s="2"/>
      <c r="BZ28" s="1"/>
    </row>
    <row r="29" spans="1:78" ht="16.5" customHeight="1">
      <c r="A29" s="1"/>
      <c r="B29" s="2"/>
      <c r="C29" s="2"/>
      <c r="D29" s="2"/>
      <c r="E29" s="2"/>
      <c r="F29" s="75"/>
      <c r="G29" s="76"/>
      <c r="H29" s="76"/>
      <c r="I29" s="76"/>
      <c r="J29" s="76"/>
      <c r="K29" s="76"/>
      <c r="L29" s="76"/>
      <c r="M29" s="76"/>
      <c r="N29" s="76"/>
      <c r="O29" s="7"/>
      <c r="P29" s="7"/>
      <c r="Q29" s="7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7"/>
      <c r="BF29" s="7"/>
      <c r="BG29" s="7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70"/>
      <c r="BW29" s="2"/>
      <c r="BX29" s="2"/>
      <c r="BY29" s="2"/>
      <c r="BZ29" s="1"/>
    </row>
    <row r="30" spans="1:78" ht="3" customHeight="1">
      <c r="A30" s="1"/>
      <c r="B30" s="2"/>
      <c r="C30" s="2"/>
      <c r="D30" s="2"/>
      <c r="E30" s="2"/>
      <c r="F30" s="1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70"/>
      <c r="BW30" s="2"/>
      <c r="BX30" s="2"/>
      <c r="BY30" s="2"/>
      <c r="BZ30" s="1"/>
    </row>
    <row r="31" spans="1:78" ht="6.75" customHeight="1">
      <c r="A31" s="1"/>
      <c r="B31" s="2"/>
      <c r="C31" s="2"/>
      <c r="D31" s="2"/>
      <c r="E31" s="2"/>
      <c r="F31" s="65" t="s">
        <v>35</v>
      </c>
      <c r="G31" s="63"/>
      <c r="H31" s="63"/>
      <c r="I31" s="63"/>
      <c r="J31" s="63"/>
      <c r="K31" s="7"/>
      <c r="L31" s="7"/>
      <c r="M31" s="7"/>
      <c r="N31" s="7"/>
      <c r="O31" s="7"/>
      <c r="P31" s="7"/>
      <c r="Q31" s="7"/>
      <c r="R31" s="86" t="s">
        <v>416</v>
      </c>
      <c r="S31" s="62"/>
      <c r="T31" s="62"/>
      <c r="U31" s="62"/>
      <c r="V31" s="62"/>
      <c r="W31" s="62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70"/>
      <c r="BW31" s="2"/>
      <c r="BX31" s="2"/>
      <c r="BY31" s="2"/>
      <c r="BZ31" s="1"/>
    </row>
    <row r="32" spans="1:78" ht="16.5" customHeight="1">
      <c r="A32" s="1"/>
      <c r="B32" s="2"/>
      <c r="C32" s="2"/>
      <c r="D32" s="2"/>
      <c r="E32" s="2"/>
      <c r="F32" s="75"/>
      <c r="G32" s="76"/>
      <c r="H32" s="76"/>
      <c r="I32" s="76"/>
      <c r="J32" s="76"/>
      <c r="K32" s="76"/>
      <c r="L32" s="76"/>
      <c r="M32" s="76"/>
      <c r="N32" s="76"/>
      <c r="O32" s="7"/>
      <c r="P32" s="7"/>
      <c r="Q32" s="7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12"/>
      <c r="BW32" s="2"/>
      <c r="BX32" s="2"/>
      <c r="BY32" s="2"/>
      <c r="BZ32" s="1"/>
    </row>
    <row r="33" spans="1:78" ht="3" customHeight="1">
      <c r="A33" s="1"/>
      <c r="B33" s="2"/>
      <c r="C33" s="2"/>
      <c r="D33" s="2"/>
      <c r="E33" s="2"/>
      <c r="F33" s="1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12"/>
      <c r="BW33" s="2"/>
      <c r="BX33" s="2"/>
      <c r="BY33" s="2"/>
      <c r="BZ33" s="1"/>
    </row>
    <row r="34" spans="1:78" ht="6.75" customHeight="1">
      <c r="A34" s="1"/>
      <c r="B34" s="2"/>
      <c r="C34" s="2"/>
      <c r="D34" s="2"/>
      <c r="E34" s="2"/>
      <c r="F34" s="1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6" t="s">
        <v>37</v>
      </c>
      <c r="S34" s="62"/>
      <c r="T34" s="62"/>
      <c r="U34" s="62"/>
      <c r="V34" s="62"/>
      <c r="W34" s="62"/>
      <c r="X34" s="62"/>
      <c r="Y34" s="62"/>
      <c r="Z34" s="62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12"/>
      <c r="BW34" s="2"/>
      <c r="BX34" s="2"/>
      <c r="BY34" s="2"/>
      <c r="BZ34" s="1"/>
    </row>
    <row r="35" spans="1:78" ht="16.5" customHeight="1">
      <c r="A35" s="1"/>
      <c r="B35" s="2"/>
      <c r="C35" s="2"/>
      <c r="D35" s="2"/>
      <c r="E35" s="2"/>
      <c r="F35" s="111" t="s">
        <v>417</v>
      </c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78"/>
      <c r="S35" s="78"/>
      <c r="T35" s="78"/>
      <c r="U35" s="79"/>
      <c r="V35" s="77"/>
      <c r="W35" s="96"/>
      <c r="X35" s="96"/>
      <c r="Y35" s="96"/>
      <c r="Z35" s="96"/>
      <c r="AA35" s="79"/>
      <c r="AB35" s="77"/>
      <c r="AC35" s="78"/>
      <c r="AD35" s="78"/>
      <c r="AE35" s="78"/>
      <c r="AF35" s="78"/>
      <c r="AG35" s="79"/>
      <c r="AH35" s="77"/>
      <c r="AI35" s="78"/>
      <c r="AJ35" s="78"/>
      <c r="AK35" s="78"/>
      <c r="AL35" s="78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12"/>
      <c r="BW35" s="2"/>
      <c r="BX35" s="2"/>
      <c r="BY35" s="2"/>
      <c r="BZ35" s="1"/>
    </row>
    <row r="36" spans="1:78" ht="13.5" customHeight="1">
      <c r="A36" s="1"/>
      <c r="B36" s="2"/>
      <c r="C36" s="2"/>
      <c r="D36" s="2"/>
      <c r="E36" s="2"/>
      <c r="F36" s="114" t="s">
        <v>38</v>
      </c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12"/>
      <c r="BW36" s="2"/>
      <c r="BX36" s="2"/>
      <c r="BY36" s="2"/>
      <c r="BZ36" s="1"/>
    </row>
    <row r="37" spans="1:78" ht="3" customHeight="1">
      <c r="A37" s="1"/>
      <c r="B37" s="2"/>
      <c r="C37" s="2"/>
      <c r="D37" s="2"/>
      <c r="E37" s="2"/>
      <c r="F37" s="1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12"/>
      <c r="BW37" s="2"/>
      <c r="BX37" s="2"/>
      <c r="BY37" s="2"/>
      <c r="BZ37" s="1"/>
    </row>
    <row r="38" spans="1:78" ht="6.75" customHeight="1">
      <c r="A38" s="1"/>
      <c r="B38" s="2"/>
      <c r="C38" s="2"/>
      <c r="D38" s="2"/>
      <c r="E38" s="2"/>
      <c r="F38" s="65" t="s">
        <v>39</v>
      </c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86" t="s">
        <v>40</v>
      </c>
      <c r="AQ38" s="62"/>
      <c r="AR38" s="62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12"/>
      <c r="BW38" s="2"/>
      <c r="BX38" s="2"/>
      <c r="BY38" s="2"/>
      <c r="BZ38" s="1"/>
    </row>
    <row r="39" spans="1:78" ht="16.5" customHeight="1">
      <c r="A39" s="1"/>
      <c r="B39" s="2"/>
      <c r="C39" s="2"/>
      <c r="D39" s="2"/>
      <c r="E39" s="2"/>
      <c r="F39" s="75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"/>
      <c r="AN39" s="7"/>
      <c r="AO39" s="7"/>
      <c r="AP39" s="81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64"/>
      <c r="BW39" s="2"/>
      <c r="BX39" s="2"/>
      <c r="BY39" s="2"/>
      <c r="BZ39" s="1"/>
    </row>
    <row r="40" spans="1:78" ht="3.75" customHeight="1">
      <c r="A40" s="1"/>
      <c r="B40" s="2"/>
      <c r="C40" s="2"/>
      <c r="D40" s="2"/>
      <c r="E40" s="2"/>
      <c r="F40" s="1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12"/>
      <c r="BW40" s="2"/>
      <c r="BX40" s="2"/>
      <c r="BY40" s="2"/>
      <c r="BZ40" s="1"/>
    </row>
    <row r="41" spans="1:78" ht="6.75" customHeight="1">
      <c r="A41" s="1"/>
      <c r="B41" s="2"/>
      <c r="C41" s="2"/>
      <c r="D41" s="2"/>
      <c r="E41" s="2"/>
      <c r="F41" s="65" t="s">
        <v>41</v>
      </c>
      <c r="G41" s="62"/>
      <c r="H41" s="62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12"/>
      <c r="BW41" s="2"/>
      <c r="BX41" s="2"/>
      <c r="BY41" s="2"/>
      <c r="BZ41" s="1"/>
    </row>
    <row r="42" spans="1:78" ht="16.5" customHeight="1">
      <c r="A42" s="1"/>
      <c r="B42" s="2"/>
      <c r="C42" s="2"/>
      <c r="D42" s="2"/>
      <c r="E42" s="2"/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64"/>
      <c r="BW42" s="2"/>
      <c r="BX42" s="2"/>
      <c r="BY42" s="2"/>
      <c r="BZ42" s="1"/>
    </row>
    <row r="43" spans="1:78" ht="3.75" customHeight="1">
      <c r="A43" s="1"/>
      <c r="B43" s="2"/>
      <c r="C43" s="2"/>
      <c r="D43" s="2"/>
      <c r="E43" s="2"/>
      <c r="F43" s="1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12"/>
      <c r="BW43" s="2"/>
      <c r="BX43" s="2"/>
      <c r="BY43" s="2"/>
      <c r="BZ43" s="1"/>
    </row>
    <row r="44" spans="1:78" ht="6.75" customHeight="1">
      <c r="A44" s="1"/>
      <c r="B44" s="2"/>
      <c r="C44" s="2"/>
      <c r="D44" s="2"/>
      <c r="E44" s="2"/>
      <c r="F44" s="65" t="s">
        <v>42</v>
      </c>
      <c r="G44" s="62"/>
      <c r="H44" s="62"/>
      <c r="I44" s="62"/>
      <c r="J44" s="62"/>
      <c r="K44" s="62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12"/>
      <c r="BW44" s="2"/>
      <c r="BX44" s="2"/>
      <c r="BY44" s="2"/>
      <c r="BZ44" s="1"/>
    </row>
    <row r="45" spans="1:78" ht="16.5" customHeight="1">
      <c r="A45" s="1"/>
      <c r="B45" s="2"/>
      <c r="C45" s="2"/>
      <c r="D45" s="2"/>
      <c r="E45" s="2"/>
      <c r="F45" s="75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64"/>
      <c r="BW45" s="2"/>
      <c r="BX45" s="2"/>
      <c r="BY45" s="2"/>
      <c r="BZ45" s="1"/>
    </row>
    <row r="46" spans="1:78" ht="13.5" customHeight="1">
      <c r="A46" s="1"/>
      <c r="B46" s="2"/>
      <c r="C46" s="2"/>
      <c r="D46" s="2"/>
      <c r="E46" s="2"/>
      <c r="F46" s="114" t="s">
        <v>43</v>
      </c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12"/>
      <c r="BW46" s="2"/>
      <c r="BX46" s="2"/>
      <c r="BY46" s="2"/>
      <c r="BZ46" s="1"/>
    </row>
    <row r="47" spans="1:78" ht="3" customHeight="1">
      <c r="A47" s="1"/>
      <c r="B47" s="2"/>
      <c r="C47" s="2"/>
      <c r="D47" s="2"/>
      <c r="E47" s="2"/>
      <c r="F47" s="1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12"/>
      <c r="BW47" s="2"/>
      <c r="BX47" s="2"/>
      <c r="BY47" s="2"/>
      <c r="BZ47" s="1"/>
    </row>
    <row r="48" spans="1:78" ht="6.75" customHeight="1">
      <c r="A48" s="1"/>
      <c r="B48" s="2"/>
      <c r="C48" s="2"/>
      <c r="D48" s="2"/>
      <c r="E48" s="2"/>
      <c r="F48" s="65" t="s">
        <v>44</v>
      </c>
      <c r="G48" s="62"/>
      <c r="H48" s="62"/>
      <c r="I48" s="62"/>
      <c r="J48" s="62"/>
      <c r="K48" s="62"/>
      <c r="L48" s="62"/>
      <c r="M48" s="62"/>
      <c r="N48" s="7"/>
      <c r="O48" s="7"/>
      <c r="P48" s="7"/>
      <c r="Q48" s="7"/>
      <c r="R48" s="7"/>
      <c r="S48" s="7"/>
      <c r="T48" s="7"/>
      <c r="U48" s="7"/>
      <c r="V48" s="7"/>
      <c r="W48" s="7"/>
      <c r="X48" s="86" t="s">
        <v>46</v>
      </c>
      <c r="Y48" s="82"/>
      <c r="Z48" s="82"/>
      <c r="AA48" s="82"/>
      <c r="AB48" s="82"/>
      <c r="AC48" s="82"/>
      <c r="AD48" s="82"/>
      <c r="AE48" s="82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86" t="s">
        <v>45</v>
      </c>
      <c r="AQ48" s="82"/>
      <c r="AR48" s="82"/>
      <c r="AS48" s="82"/>
      <c r="AT48" s="82"/>
      <c r="AU48" s="82"/>
      <c r="AV48" s="82"/>
      <c r="AW48" s="82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86" t="s">
        <v>47</v>
      </c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7"/>
      <c r="BV48" s="12"/>
      <c r="BW48" s="2"/>
      <c r="BX48" s="2"/>
      <c r="BY48" s="2"/>
      <c r="BZ48" s="1"/>
    </row>
    <row r="49" spans="1:78" ht="16.5" customHeight="1">
      <c r="A49" s="1"/>
      <c r="B49" s="2"/>
      <c r="C49" s="2"/>
      <c r="D49" s="2"/>
      <c r="E49" s="2"/>
      <c r="F49" s="99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7"/>
      <c r="V49" s="7"/>
      <c r="W49" s="7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7"/>
      <c r="AN49" s="7"/>
      <c r="AO49" s="7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7"/>
      <c r="BF49" s="7"/>
      <c r="BG49" s="7"/>
      <c r="BH49" s="83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5"/>
      <c r="BW49" s="2"/>
      <c r="BX49" s="2"/>
      <c r="BY49" s="2"/>
      <c r="BZ49" s="1"/>
    </row>
    <row r="50" spans="1:78" ht="7.5" customHeight="1">
      <c r="A50" s="1"/>
      <c r="B50" s="2"/>
      <c r="C50" s="2"/>
      <c r="D50" s="2"/>
      <c r="E50" s="2"/>
      <c r="F50" s="13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5"/>
      <c r="BW50" s="2"/>
      <c r="BX50" s="2"/>
      <c r="BY50" s="2"/>
      <c r="BZ50" s="1"/>
    </row>
    <row r="51" spans="1:78" ht="13.5" customHeight="1">
      <c r="A51" s="1"/>
      <c r="B51" s="2"/>
      <c r="C51" s="2"/>
      <c r="D51" s="2"/>
      <c r="E51" s="2"/>
      <c r="F51" s="97" t="s">
        <v>48</v>
      </c>
      <c r="G51" s="115"/>
      <c r="H51" s="115"/>
      <c r="I51" s="115"/>
      <c r="J51" s="115"/>
      <c r="K51" s="115"/>
      <c r="L51" s="115"/>
      <c r="M51" s="115"/>
      <c r="N51" s="115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12"/>
      <c r="BW51" s="2"/>
      <c r="BX51" s="2"/>
      <c r="BY51" s="2"/>
      <c r="BZ51" s="1"/>
    </row>
    <row r="52" spans="1:78" ht="3" customHeight="1">
      <c r="A52" s="1"/>
      <c r="B52" s="2"/>
      <c r="C52" s="2"/>
      <c r="D52" s="2"/>
      <c r="E52" s="2"/>
      <c r="F52" s="1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12"/>
      <c r="BW52" s="2"/>
      <c r="BX52" s="2"/>
      <c r="BY52" s="2"/>
      <c r="BZ52" s="1"/>
    </row>
    <row r="53" spans="1:78" ht="6.75" customHeight="1">
      <c r="A53" s="1"/>
      <c r="B53" s="2"/>
      <c r="C53" s="2"/>
      <c r="D53" s="2"/>
      <c r="E53" s="2"/>
      <c r="F53" s="65" t="s">
        <v>31</v>
      </c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12"/>
      <c r="BW53" s="2"/>
      <c r="BX53" s="2"/>
      <c r="BY53" s="2"/>
      <c r="BZ53" s="1"/>
    </row>
    <row r="54" spans="1:78" ht="16.5" customHeight="1">
      <c r="A54" s="1"/>
      <c r="B54" s="2"/>
      <c r="C54" s="2"/>
      <c r="D54" s="2"/>
      <c r="E54" s="2"/>
      <c r="F54" s="75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64"/>
      <c r="BW54" s="2"/>
      <c r="BX54" s="2"/>
      <c r="BY54" s="2"/>
      <c r="BZ54" s="1"/>
    </row>
    <row r="55" spans="1:78" ht="3.75" customHeight="1">
      <c r="A55" s="1"/>
      <c r="B55" s="2"/>
      <c r="C55" s="2"/>
      <c r="D55" s="2"/>
      <c r="E55" s="2"/>
      <c r="F55" s="1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12"/>
      <c r="BW55" s="2"/>
      <c r="BX55" s="2"/>
      <c r="BY55" s="2"/>
      <c r="BZ55" s="1"/>
    </row>
    <row r="56" spans="1:78" ht="6.75" customHeight="1">
      <c r="A56" s="1"/>
      <c r="B56" s="2"/>
      <c r="C56" s="2"/>
      <c r="D56" s="2"/>
      <c r="E56" s="2"/>
      <c r="F56" s="65" t="s">
        <v>32</v>
      </c>
      <c r="G56" s="82"/>
      <c r="H56" s="82"/>
      <c r="I56" s="82"/>
      <c r="J56" s="82"/>
      <c r="K56" s="82"/>
      <c r="L56" s="8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86" t="s">
        <v>33</v>
      </c>
      <c r="BI56" s="82"/>
      <c r="BJ56" s="82"/>
      <c r="BK56" s="82"/>
      <c r="BL56" s="82"/>
      <c r="BM56" s="82"/>
      <c r="BN56" s="7"/>
      <c r="BO56" s="7"/>
      <c r="BP56" s="7"/>
      <c r="BQ56" s="7"/>
      <c r="BR56" s="7"/>
      <c r="BS56" s="7"/>
      <c r="BT56" s="7"/>
      <c r="BU56" s="7"/>
      <c r="BV56" s="12"/>
      <c r="BW56" s="2"/>
      <c r="BX56" s="2"/>
      <c r="BY56" s="2"/>
      <c r="BZ56" s="1"/>
    </row>
    <row r="57" spans="1:78" ht="16.5" customHeight="1">
      <c r="A57" s="1"/>
      <c r="B57" s="2"/>
      <c r="C57" s="2"/>
      <c r="D57" s="2"/>
      <c r="E57" s="2"/>
      <c r="F57" s="75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"/>
      <c r="BF57" s="7"/>
      <c r="BG57" s="7"/>
      <c r="BH57" s="83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5"/>
      <c r="BW57" s="2"/>
      <c r="BX57" s="2"/>
      <c r="BY57" s="2"/>
      <c r="BZ57" s="1"/>
    </row>
    <row r="58" spans="1:78" ht="3" customHeight="1">
      <c r="A58" s="1"/>
      <c r="B58" s="2"/>
      <c r="C58" s="2"/>
      <c r="D58" s="2"/>
      <c r="E58" s="2"/>
      <c r="F58" s="11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12"/>
      <c r="BW58" s="2"/>
      <c r="BX58" s="2"/>
      <c r="BY58" s="2"/>
      <c r="BZ58" s="1"/>
    </row>
    <row r="59" spans="1:78" ht="6.75" customHeight="1">
      <c r="A59" s="1"/>
      <c r="B59" s="2"/>
      <c r="C59" s="2"/>
      <c r="D59" s="2"/>
      <c r="E59" s="2"/>
      <c r="F59" s="109" t="s">
        <v>425</v>
      </c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12"/>
      <c r="BW59" s="2"/>
      <c r="BX59" s="2"/>
      <c r="BY59" s="2"/>
      <c r="BZ59" s="1"/>
    </row>
    <row r="60" spans="1:78" ht="16.5" customHeight="1">
      <c r="A60" s="1"/>
      <c r="B60" s="2"/>
      <c r="C60" s="2"/>
      <c r="D60" s="2"/>
      <c r="E60" s="2"/>
      <c r="F60" s="75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"/>
      <c r="BF60" s="7"/>
      <c r="BG60" s="7"/>
      <c r="BH60" s="80" t="s">
        <v>422</v>
      </c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1"/>
      <c r="BU60" s="76"/>
      <c r="BV60" s="64"/>
      <c r="BW60" s="2"/>
      <c r="BX60" s="2"/>
      <c r="BY60" s="2"/>
      <c r="BZ60" s="1"/>
    </row>
    <row r="61" spans="1:78" ht="3.75" customHeight="1">
      <c r="A61" s="1"/>
      <c r="B61" s="2"/>
      <c r="C61" s="2"/>
      <c r="D61" s="2"/>
      <c r="E61" s="2"/>
      <c r="F61" s="11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66" t="s">
        <v>423</v>
      </c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8"/>
      <c r="BW61" s="2"/>
      <c r="BX61" s="2"/>
      <c r="BY61" s="2"/>
      <c r="BZ61" s="1"/>
    </row>
    <row r="62" spans="1:78" ht="6.75" customHeight="1">
      <c r="A62" s="1"/>
      <c r="B62" s="2"/>
      <c r="C62" s="2"/>
      <c r="D62" s="2"/>
      <c r="E62" s="2"/>
      <c r="F62" s="65" t="s">
        <v>35</v>
      </c>
      <c r="G62" s="63"/>
      <c r="H62" s="63"/>
      <c r="I62" s="63"/>
      <c r="J62" s="63"/>
      <c r="K62" s="7"/>
      <c r="L62" s="7"/>
      <c r="M62" s="7"/>
      <c r="N62" s="7"/>
      <c r="O62" s="7"/>
      <c r="P62" s="7"/>
      <c r="Q62" s="7"/>
      <c r="R62" s="86" t="s">
        <v>36</v>
      </c>
      <c r="S62" s="110"/>
      <c r="T62" s="110"/>
      <c r="U62" s="110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8"/>
      <c r="BW62" s="2"/>
      <c r="BX62" s="2"/>
      <c r="BY62" s="2"/>
      <c r="BZ62" s="1"/>
    </row>
    <row r="63" spans="1:78" ht="16.5" customHeight="1">
      <c r="A63" s="1"/>
      <c r="B63" s="2"/>
      <c r="C63" s="2"/>
      <c r="D63" s="2"/>
      <c r="E63" s="2"/>
      <c r="F63" s="75"/>
      <c r="G63" s="76"/>
      <c r="H63" s="76"/>
      <c r="I63" s="76"/>
      <c r="J63" s="76"/>
      <c r="K63" s="76"/>
      <c r="L63" s="76"/>
      <c r="M63" s="76"/>
      <c r="N63" s="76"/>
      <c r="O63" s="7"/>
      <c r="P63" s="7"/>
      <c r="Q63" s="7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7"/>
      <c r="BF63" s="7"/>
      <c r="BG63" s="7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70"/>
      <c r="BW63" s="2"/>
      <c r="BX63" s="2"/>
      <c r="BY63" s="2"/>
      <c r="BZ63" s="1"/>
    </row>
    <row r="64" spans="1:78" ht="3" customHeight="1">
      <c r="A64" s="1"/>
      <c r="B64" s="2"/>
      <c r="C64" s="2"/>
      <c r="D64" s="2"/>
      <c r="E64" s="2"/>
      <c r="F64" s="1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70"/>
      <c r="BW64" s="2"/>
      <c r="BX64" s="2"/>
      <c r="BY64" s="2"/>
      <c r="BZ64" s="1"/>
    </row>
    <row r="65" spans="1:78" ht="6.75" customHeight="1">
      <c r="A65" s="1"/>
      <c r="B65" s="2"/>
      <c r="C65" s="2"/>
      <c r="D65" s="2"/>
      <c r="E65" s="2"/>
      <c r="F65" s="11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86" t="s">
        <v>37</v>
      </c>
      <c r="S65" s="62"/>
      <c r="T65" s="62"/>
      <c r="U65" s="62"/>
      <c r="V65" s="62"/>
      <c r="W65" s="62"/>
      <c r="X65" s="62"/>
      <c r="Y65" s="62"/>
      <c r="Z65" s="62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70"/>
      <c r="BW65" s="2"/>
      <c r="BX65" s="2"/>
      <c r="BY65" s="2"/>
      <c r="BZ65" s="1"/>
    </row>
    <row r="66" spans="1:78" ht="16.5" customHeight="1">
      <c r="A66" s="1"/>
      <c r="B66" s="2"/>
      <c r="C66" s="2"/>
      <c r="D66" s="2"/>
      <c r="E66" s="2"/>
      <c r="F66" s="111" t="s">
        <v>417</v>
      </c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78"/>
      <c r="S66" s="78"/>
      <c r="T66" s="78"/>
      <c r="U66" s="79"/>
      <c r="V66" s="77"/>
      <c r="W66" s="96"/>
      <c r="X66" s="96"/>
      <c r="Y66" s="96"/>
      <c r="Z66" s="96"/>
      <c r="AA66" s="79"/>
      <c r="AB66" s="77"/>
      <c r="AC66" s="78"/>
      <c r="AD66" s="78"/>
      <c r="AE66" s="78"/>
      <c r="AF66" s="78"/>
      <c r="AG66" s="79"/>
      <c r="AH66" s="77"/>
      <c r="AI66" s="78"/>
      <c r="AJ66" s="78"/>
      <c r="AK66" s="78"/>
      <c r="AL66" s="78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12"/>
      <c r="BW66" s="2"/>
      <c r="BX66" s="2"/>
      <c r="BY66" s="2"/>
      <c r="BZ66" s="1"/>
    </row>
    <row r="67" spans="1:78" ht="7.5" customHeight="1">
      <c r="A67" s="1"/>
      <c r="B67" s="2"/>
      <c r="C67" s="2"/>
      <c r="D67" s="2"/>
      <c r="E67" s="2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5"/>
      <c r="BW67" s="2"/>
      <c r="BX67" s="2"/>
      <c r="BY67" s="2"/>
      <c r="BZ67" s="1"/>
    </row>
    <row r="68" spans="1:78" ht="13.5" customHeight="1">
      <c r="A68" s="1"/>
      <c r="B68" s="2"/>
      <c r="C68" s="2"/>
      <c r="D68" s="2"/>
      <c r="E68" s="2"/>
      <c r="F68" s="97" t="s">
        <v>418</v>
      </c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12"/>
      <c r="BW68" s="2"/>
      <c r="BX68" s="2"/>
      <c r="BY68" s="2"/>
      <c r="BZ68" s="1"/>
    </row>
    <row r="69" spans="1:78" ht="3" customHeight="1">
      <c r="A69" s="1"/>
      <c r="B69" s="2"/>
      <c r="C69" s="2"/>
      <c r="D69" s="2"/>
      <c r="E69" s="2"/>
      <c r="F69" s="1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12"/>
      <c r="BW69" s="2"/>
      <c r="BX69" s="2"/>
      <c r="BY69" s="2"/>
      <c r="BZ69" s="1"/>
    </row>
    <row r="70" spans="1:78" ht="6.75" customHeight="1">
      <c r="A70" s="1"/>
      <c r="B70" s="2"/>
      <c r="C70" s="2"/>
      <c r="D70" s="2"/>
      <c r="E70" s="2"/>
      <c r="F70" s="65" t="s">
        <v>49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86" t="s">
        <v>33</v>
      </c>
      <c r="BI70" s="82"/>
      <c r="BJ70" s="82"/>
      <c r="BK70" s="82"/>
      <c r="BL70" s="82"/>
      <c r="BM70" s="82"/>
      <c r="BN70" s="7"/>
      <c r="BO70" s="7"/>
      <c r="BP70" s="7"/>
      <c r="BQ70" s="7"/>
      <c r="BR70" s="7"/>
      <c r="BS70" s="7"/>
      <c r="BT70" s="7"/>
      <c r="BU70" s="7"/>
      <c r="BV70" s="12"/>
      <c r="BW70" s="2"/>
      <c r="BX70" s="2"/>
      <c r="BY70" s="2"/>
      <c r="BZ70" s="1"/>
    </row>
    <row r="71" spans="1:78" ht="16.5" customHeight="1">
      <c r="A71" s="1"/>
      <c r="B71" s="2"/>
      <c r="C71" s="2"/>
      <c r="D71" s="2"/>
      <c r="E71" s="2"/>
      <c r="F71" s="75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"/>
      <c r="BF71" s="7"/>
      <c r="BG71" s="7"/>
      <c r="BH71" s="83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5"/>
      <c r="BW71" s="2"/>
      <c r="BX71" s="2"/>
      <c r="BY71" s="2"/>
      <c r="BZ71" s="1"/>
    </row>
    <row r="72" spans="1:78" ht="5.25" customHeight="1">
      <c r="A72" s="1"/>
      <c r="B72" s="2"/>
      <c r="C72" s="2"/>
      <c r="D72" s="2"/>
      <c r="E72" s="2"/>
      <c r="F72" s="11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12"/>
      <c r="BW72" s="2"/>
      <c r="BX72" s="2"/>
      <c r="BY72" s="2"/>
      <c r="BZ72" s="1"/>
    </row>
    <row r="73" spans="1:78" ht="6.75" customHeight="1">
      <c r="A73" s="1"/>
      <c r="B73" s="2"/>
      <c r="C73" s="2"/>
      <c r="D73" s="2"/>
      <c r="E73" s="2"/>
      <c r="F73" s="65" t="s">
        <v>49</v>
      </c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86" t="s">
        <v>33</v>
      </c>
      <c r="BI73" s="82"/>
      <c r="BJ73" s="82"/>
      <c r="BK73" s="82"/>
      <c r="BL73" s="82"/>
      <c r="BM73" s="82"/>
      <c r="BN73" s="7"/>
      <c r="BO73" s="7"/>
      <c r="BP73" s="7"/>
      <c r="BQ73" s="7"/>
      <c r="BR73" s="7"/>
      <c r="BS73" s="7"/>
      <c r="BT73" s="7"/>
      <c r="BU73" s="7"/>
      <c r="BV73" s="12"/>
      <c r="BW73" s="2"/>
      <c r="BX73" s="2"/>
      <c r="BY73" s="2"/>
      <c r="BZ73" s="1"/>
    </row>
    <row r="74" spans="1:78" ht="16.5" customHeight="1">
      <c r="A74" s="1"/>
      <c r="B74" s="2"/>
      <c r="C74" s="2"/>
      <c r="D74" s="2"/>
      <c r="E74" s="2"/>
      <c r="F74" s="75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"/>
      <c r="BF74" s="7"/>
      <c r="BG74" s="7"/>
      <c r="BH74" s="83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5"/>
      <c r="BW74" s="2"/>
      <c r="BX74" s="2"/>
      <c r="BY74" s="2"/>
      <c r="BZ74" s="1"/>
    </row>
    <row r="75" spans="1:78" ht="5.25" customHeight="1">
      <c r="A75" s="1"/>
      <c r="B75" s="2"/>
      <c r="C75" s="2"/>
      <c r="D75" s="2"/>
      <c r="E75" s="2"/>
      <c r="F75" s="11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12"/>
      <c r="BW75" s="2"/>
      <c r="BX75" s="2"/>
      <c r="BY75" s="2"/>
      <c r="BZ75" s="1"/>
    </row>
    <row r="76" spans="1:78" ht="6.75" customHeight="1">
      <c r="A76" s="1"/>
      <c r="B76" s="2"/>
      <c r="C76" s="2"/>
      <c r="D76" s="2"/>
      <c r="E76" s="2"/>
      <c r="F76" s="65" t="s">
        <v>49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86" t="s">
        <v>33</v>
      </c>
      <c r="BI76" s="82"/>
      <c r="BJ76" s="82"/>
      <c r="BK76" s="82"/>
      <c r="BL76" s="82"/>
      <c r="BM76" s="82"/>
      <c r="BN76" s="7"/>
      <c r="BO76" s="7"/>
      <c r="BP76" s="7"/>
      <c r="BQ76" s="7"/>
      <c r="BR76" s="7"/>
      <c r="BS76" s="7"/>
      <c r="BT76" s="7"/>
      <c r="BU76" s="7"/>
      <c r="BV76" s="12"/>
      <c r="BW76" s="2"/>
      <c r="BX76" s="2"/>
      <c r="BY76" s="2"/>
      <c r="BZ76" s="1"/>
    </row>
    <row r="77" spans="1:78" ht="16.5" customHeight="1">
      <c r="A77" s="1"/>
      <c r="B77" s="2"/>
      <c r="C77" s="2"/>
      <c r="D77" s="2"/>
      <c r="E77" s="2"/>
      <c r="F77" s="75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"/>
      <c r="BF77" s="7"/>
      <c r="BG77" s="7"/>
      <c r="BH77" s="83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5"/>
      <c r="BW77" s="2"/>
      <c r="BX77" s="2"/>
      <c r="BY77" s="2"/>
      <c r="BZ77" s="1"/>
    </row>
    <row r="78" spans="1:78" ht="7.5" customHeight="1">
      <c r="A78" s="1"/>
      <c r="B78" s="2"/>
      <c r="C78" s="2"/>
      <c r="D78" s="2"/>
      <c r="E78" s="2"/>
      <c r="F78" s="13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5"/>
      <c r="BW78" s="2"/>
      <c r="BX78" s="2"/>
      <c r="BY78" s="2"/>
      <c r="BZ78" s="1"/>
    </row>
    <row r="79" spans="1:78" ht="13.5" customHeight="1">
      <c r="A79" s="1"/>
      <c r="B79" s="2"/>
      <c r="C79" s="2"/>
      <c r="D79" s="2"/>
      <c r="E79" s="2"/>
      <c r="F79" s="97" t="s">
        <v>419</v>
      </c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12"/>
      <c r="BW79" s="2"/>
      <c r="BX79" s="2"/>
      <c r="BY79" s="2"/>
      <c r="BZ79" s="1"/>
    </row>
    <row r="80" spans="1:78" ht="3" customHeight="1">
      <c r="A80" s="1"/>
      <c r="B80" s="2"/>
      <c r="C80" s="2"/>
      <c r="D80" s="2"/>
      <c r="E80" s="2"/>
      <c r="F80" s="11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12"/>
      <c r="BW80" s="2"/>
      <c r="BX80" s="2"/>
      <c r="BY80" s="2"/>
      <c r="BZ80" s="1"/>
    </row>
    <row r="81" spans="1:78" ht="6.75" customHeight="1">
      <c r="A81" s="1"/>
      <c r="B81" s="2"/>
      <c r="C81" s="2"/>
      <c r="D81" s="2"/>
      <c r="E81" s="2"/>
      <c r="F81" s="11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86" t="s">
        <v>50</v>
      </c>
      <c r="AC81" s="62"/>
      <c r="AD81" s="62"/>
      <c r="AE81" s="62"/>
      <c r="AF81" s="62"/>
      <c r="AG81" s="62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86" t="s">
        <v>51</v>
      </c>
      <c r="BI81" s="82"/>
      <c r="BJ81" s="82"/>
      <c r="BK81" s="82"/>
      <c r="BL81" s="82"/>
      <c r="BM81" s="7"/>
      <c r="BN81" s="7"/>
      <c r="BO81" s="7"/>
      <c r="BP81" s="7"/>
      <c r="BQ81" s="7"/>
      <c r="BR81" s="7"/>
      <c r="BS81" s="7"/>
      <c r="BT81" s="7"/>
      <c r="BU81" s="7"/>
      <c r="BV81" s="12"/>
      <c r="BW81" s="2"/>
      <c r="BX81" s="2"/>
      <c r="BY81" s="2"/>
      <c r="BZ81" s="1"/>
    </row>
    <row r="82" spans="1:78" ht="16.5" customHeight="1">
      <c r="A82" s="1"/>
      <c r="B82" s="2"/>
      <c r="C82" s="2"/>
      <c r="D82" s="2"/>
      <c r="E82" s="2"/>
      <c r="F82" s="52"/>
      <c r="G82" s="7"/>
      <c r="H82" s="95" t="s">
        <v>420</v>
      </c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7"/>
      <c r="BF82" s="7"/>
      <c r="BG82" s="7"/>
      <c r="BH82" s="81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64"/>
      <c r="BW82" s="2"/>
      <c r="BX82" s="2"/>
      <c r="BY82" s="2"/>
      <c r="BZ82" s="1"/>
    </row>
    <row r="83" spans="1:78" ht="5.25" customHeight="1">
      <c r="A83" s="1"/>
      <c r="B83" s="2"/>
      <c r="C83" s="2"/>
      <c r="D83" s="2"/>
      <c r="E83" s="2"/>
      <c r="F83" s="11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12"/>
      <c r="BW83" s="2"/>
      <c r="BX83" s="2"/>
      <c r="BY83" s="2"/>
      <c r="BZ83" s="1"/>
    </row>
    <row r="84" spans="1:78" ht="6.75" customHeight="1">
      <c r="A84" s="1"/>
      <c r="B84" s="2"/>
      <c r="C84" s="2"/>
      <c r="D84" s="2"/>
      <c r="E84" s="2"/>
      <c r="F84" s="65" t="s">
        <v>415</v>
      </c>
      <c r="G84" s="62"/>
      <c r="H84" s="62"/>
      <c r="I84" s="62"/>
      <c r="J84" s="62"/>
      <c r="K84" s="62"/>
      <c r="L84" s="62"/>
      <c r="M84" s="62"/>
      <c r="N84" s="62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12"/>
      <c r="BW84" s="2"/>
      <c r="BX84" s="2"/>
      <c r="BY84" s="2"/>
      <c r="BZ84" s="1"/>
    </row>
    <row r="85" spans="1:78" ht="16.5" customHeight="1">
      <c r="A85" s="1"/>
      <c r="B85" s="2"/>
      <c r="C85" s="2"/>
      <c r="D85" s="2"/>
      <c r="E85" s="2"/>
      <c r="F85" s="75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64"/>
      <c r="BW85" s="2"/>
      <c r="BX85" s="2"/>
      <c r="BY85" s="2"/>
      <c r="BZ85" s="1"/>
    </row>
    <row r="86" spans="1:78" ht="3" customHeight="1">
      <c r="A86" s="1"/>
      <c r="B86" s="2"/>
      <c r="C86" s="2"/>
      <c r="D86" s="2"/>
      <c r="E86" s="2"/>
      <c r="F86" s="11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12"/>
      <c r="BW86" s="2"/>
      <c r="BX86" s="2"/>
      <c r="BY86" s="2"/>
      <c r="BZ86" s="1"/>
    </row>
    <row r="87" spans="1:78" ht="6.75" customHeight="1">
      <c r="A87" s="1"/>
      <c r="B87" s="2"/>
      <c r="C87" s="2"/>
      <c r="D87" s="2"/>
      <c r="E87" s="2"/>
      <c r="F87" s="65" t="s">
        <v>413</v>
      </c>
      <c r="G87" s="62"/>
      <c r="H87" s="62"/>
      <c r="I87" s="62"/>
      <c r="J87" s="62"/>
      <c r="K87" s="6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12"/>
      <c r="BW87" s="2"/>
      <c r="BX87" s="2"/>
      <c r="BY87" s="2"/>
      <c r="BZ87" s="1"/>
    </row>
    <row r="88" spans="1:78" ht="16.5" customHeight="1">
      <c r="A88" s="1"/>
      <c r="B88" s="2"/>
      <c r="C88" s="2"/>
      <c r="D88" s="2"/>
      <c r="E88" s="2"/>
      <c r="F88" s="75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64"/>
      <c r="BW88" s="2"/>
      <c r="BX88" s="2"/>
      <c r="BY88" s="2"/>
      <c r="BZ88" s="1"/>
    </row>
    <row r="89" spans="1:78" ht="4.5" customHeight="1">
      <c r="A89" s="1"/>
      <c r="B89" s="2"/>
      <c r="C89" s="2"/>
      <c r="D89" s="2"/>
      <c r="E89" s="2"/>
      <c r="F89" s="13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5"/>
      <c r="BW89" s="2"/>
      <c r="BX89" s="2"/>
      <c r="BY89" s="2"/>
      <c r="BZ89" s="1"/>
    </row>
    <row r="90" spans="1:78" ht="15" customHeight="1" thickBot="1">
      <c r="A90" s="1"/>
      <c r="B90" s="2"/>
      <c r="C90" s="2"/>
      <c r="D90" s="2"/>
      <c r="E90" s="5"/>
      <c r="F90" s="2"/>
      <c r="G90" s="2"/>
      <c r="H90" s="2"/>
      <c r="I90" s="2"/>
      <c r="J90" s="71" t="s">
        <v>618</v>
      </c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74" t="s">
        <v>629</v>
      </c>
      <c r="AL90" s="73"/>
      <c r="AM90" s="73"/>
      <c r="AN90" s="73"/>
      <c r="AO90" s="73"/>
      <c r="AP90" s="73"/>
      <c r="AQ90" s="73"/>
      <c r="AR90" s="73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71" t="s">
        <v>618</v>
      </c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3"/>
      <c r="BU90" s="73"/>
      <c r="BV90" s="2"/>
      <c r="BW90" s="6"/>
      <c r="BX90" s="2"/>
      <c r="BY90" s="2"/>
      <c r="BZ90" s="1"/>
    </row>
    <row r="91" spans="1:78" ht="7.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1"/>
    </row>
    <row r="92" spans="1:78" ht="7.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1"/>
    </row>
    <row r="93" spans="1:78" ht="4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</sheetData>
  <sheetProtection sheet="1" objects="1" scenarios="1"/>
  <mergeCells count="102">
    <mergeCell ref="BH77:BV77"/>
    <mergeCell ref="E1:Q1"/>
    <mergeCell ref="BH70:BM70"/>
    <mergeCell ref="BH73:BM73"/>
    <mergeCell ref="BH76:BM76"/>
    <mergeCell ref="F19:T19"/>
    <mergeCell ref="F16:V16"/>
    <mergeCell ref="R31:W31"/>
    <mergeCell ref="R34:Z34"/>
    <mergeCell ref="R65:Z65"/>
    <mergeCell ref="F17:AG17"/>
    <mergeCell ref="F36:AA36"/>
    <mergeCell ref="F46:T46"/>
    <mergeCell ref="F51:N51"/>
    <mergeCell ref="F35:Q35"/>
    <mergeCell ref="R28:U28"/>
    <mergeCell ref="F31:J31"/>
    <mergeCell ref="F73:W73"/>
    <mergeCell ref="V35:AA35"/>
    <mergeCell ref="BH82:BV82"/>
    <mergeCell ref="AB81:AG81"/>
    <mergeCell ref="X48:AE48"/>
    <mergeCell ref="F66:Q66"/>
    <mergeCell ref="F68:AA68"/>
    <mergeCell ref="BH81:BL81"/>
    <mergeCell ref="BH71:BV71"/>
    <mergeCell ref="BH74:BV74"/>
    <mergeCell ref="AH35:AL35"/>
    <mergeCell ref="AH66:AL66"/>
    <mergeCell ref="F59:AF59"/>
    <mergeCell ref="F70:W70"/>
    <mergeCell ref="R66:U66"/>
    <mergeCell ref="R62:U62"/>
    <mergeCell ref="X49:AL49"/>
    <mergeCell ref="F48:M48"/>
    <mergeCell ref="R35:U35"/>
    <mergeCell ref="F10:BC10"/>
    <mergeCell ref="H12:BV12"/>
    <mergeCell ref="H14:BV14"/>
    <mergeCell ref="AP38:AR38"/>
    <mergeCell ref="F22:L22"/>
    <mergeCell ref="F25:O25"/>
    <mergeCell ref="F20:BV20"/>
    <mergeCell ref="F23:BD23"/>
    <mergeCell ref="BT26:BV26"/>
    <mergeCell ref="AB35:AG35"/>
    <mergeCell ref="H82:AA82"/>
    <mergeCell ref="F41:H41"/>
    <mergeCell ref="F44:K44"/>
    <mergeCell ref="F38:T38"/>
    <mergeCell ref="F42:BV42"/>
    <mergeCell ref="V66:AA66"/>
    <mergeCell ref="F79:BD79"/>
    <mergeCell ref="F53:T53"/>
    <mergeCell ref="F45:BV45"/>
    <mergeCell ref="F49:T49"/>
    <mergeCell ref="F6:AA6"/>
    <mergeCell ref="F9:O9"/>
    <mergeCell ref="BD6:BV6"/>
    <mergeCell ref="F7:BB7"/>
    <mergeCell ref="P9:AN9"/>
    <mergeCell ref="BH23:BV23"/>
    <mergeCell ref="BH22:BM22"/>
    <mergeCell ref="F39:AL39"/>
    <mergeCell ref="AP39:BV39"/>
    <mergeCell ref="F26:BD26"/>
    <mergeCell ref="F29:N29"/>
    <mergeCell ref="R29:BD29"/>
    <mergeCell ref="F32:N32"/>
    <mergeCell ref="R32:BD32"/>
    <mergeCell ref="F28:J28"/>
    <mergeCell ref="AP49:BD49"/>
    <mergeCell ref="BH49:BV49"/>
    <mergeCell ref="AP48:AW48"/>
    <mergeCell ref="BH48:BT48"/>
    <mergeCell ref="BT60:BV60"/>
    <mergeCell ref="F54:BV54"/>
    <mergeCell ref="F57:BD57"/>
    <mergeCell ref="F60:BD60"/>
    <mergeCell ref="F56:L56"/>
    <mergeCell ref="BH57:BV57"/>
    <mergeCell ref="BH56:BM56"/>
    <mergeCell ref="BH26:BS26"/>
    <mergeCell ref="BH27:BV31"/>
    <mergeCell ref="BH60:BS60"/>
    <mergeCell ref="AB82:BD82"/>
    <mergeCell ref="F71:BD71"/>
    <mergeCell ref="F74:BD74"/>
    <mergeCell ref="F77:BD77"/>
    <mergeCell ref="F76:W76"/>
    <mergeCell ref="F63:N63"/>
    <mergeCell ref="R63:BD63"/>
    <mergeCell ref="BH61:BV65"/>
    <mergeCell ref="J90:U90"/>
    <mergeCell ref="BI90:BU90"/>
    <mergeCell ref="AK90:AR90"/>
    <mergeCell ref="F85:BV85"/>
    <mergeCell ref="F88:BV88"/>
    <mergeCell ref="F87:K87"/>
    <mergeCell ref="F62:J62"/>
    <mergeCell ref="F84:N84"/>
    <mergeCell ref="AB66:AG66"/>
  </mergeCells>
  <printOptions/>
  <pageMargins left="0" right="0" top="0" bottom="0" header="0" footer="0"/>
  <pageSetup fitToHeight="1" fitToWidth="1" horizontalDpi="600" verticalDpi="600"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BZ94"/>
  <sheetViews>
    <sheetView showGridLines="0" showRowColHeaders="0" workbookViewId="0" topLeftCell="A1">
      <pane ySplit="1" topLeftCell="BM2" activePane="bottomLeft" state="frozen"/>
      <selection pane="topLeft" activeCell="AV90" sqref="AV90"/>
      <selection pane="bottomLeft" activeCell="E11" sqref="E11"/>
    </sheetView>
  </sheetViews>
  <sheetFormatPr defaultColWidth="11.421875" defaultRowHeight="12.75" zeroHeight="1"/>
  <cols>
    <col min="1" max="1" width="0.85546875" style="0" customWidth="1"/>
    <col min="2" max="3" width="2.421875" style="0" customWidth="1"/>
    <col min="4" max="4" width="2.7109375" style="0" customWidth="1"/>
    <col min="5" max="5" width="2.140625" style="0" customWidth="1"/>
    <col min="6" max="6" width="0.5625" style="0" customWidth="1"/>
    <col min="7" max="7" width="2.00390625" style="0" customWidth="1"/>
    <col min="8" max="8" width="0.71875" style="0" customWidth="1"/>
    <col min="9" max="9" width="1.7109375" style="0" customWidth="1"/>
    <col min="10" max="10" width="1.57421875" style="0" customWidth="1"/>
    <col min="11" max="12" width="0.71875" style="0" customWidth="1"/>
    <col min="13" max="13" width="2.140625" style="0" customWidth="1"/>
    <col min="14" max="14" width="0.42578125" style="0" customWidth="1"/>
    <col min="15" max="15" width="2.00390625" style="0" customWidth="1"/>
    <col min="16" max="16" width="0.71875" style="0" customWidth="1"/>
    <col min="17" max="17" width="1.7109375" style="0" customWidth="1"/>
    <col min="18" max="18" width="0.71875" style="0" customWidth="1"/>
    <col min="19" max="19" width="2.140625" style="0" customWidth="1"/>
    <col min="20" max="20" width="0.71875" style="0" customWidth="1"/>
    <col min="21" max="21" width="1.7109375" style="0" customWidth="1"/>
    <col min="22" max="23" width="0.71875" style="0" customWidth="1"/>
    <col min="24" max="24" width="2.00390625" style="0" customWidth="1"/>
    <col min="25" max="25" width="1.8515625" style="0" customWidth="1"/>
    <col min="26" max="26" width="0.71875" style="0" customWidth="1"/>
    <col min="27" max="27" width="2.140625" style="0" customWidth="1"/>
    <col min="28" max="28" width="0.5625" style="0" customWidth="1"/>
    <col min="29" max="29" width="1.8515625" style="0" customWidth="1"/>
    <col min="30" max="30" width="0.71875" style="0" customWidth="1"/>
    <col min="31" max="31" width="1.8515625" style="0" customWidth="1"/>
    <col min="32" max="32" width="0.71875" style="0" customWidth="1"/>
    <col min="33" max="33" width="1.8515625" style="0" customWidth="1"/>
    <col min="34" max="34" width="0.71875" style="0" customWidth="1"/>
    <col min="35" max="35" width="1.8515625" style="0" customWidth="1"/>
    <col min="36" max="36" width="0.9921875" style="0" customWidth="1"/>
    <col min="37" max="37" width="1.7109375" style="0" customWidth="1"/>
    <col min="38" max="38" width="0.85546875" style="0" customWidth="1"/>
    <col min="39" max="39" width="1.8515625" style="0" customWidth="1"/>
    <col min="40" max="40" width="0.42578125" style="0" customWidth="1"/>
    <col min="41" max="41" width="1.8515625" style="0" customWidth="1"/>
    <col min="42" max="42" width="0.71875" style="0" customWidth="1"/>
    <col min="43" max="43" width="1.8515625" style="0" customWidth="1"/>
    <col min="44" max="44" width="0.71875" style="0" customWidth="1"/>
    <col min="45" max="45" width="1.8515625" style="0" customWidth="1"/>
    <col min="46" max="46" width="0.71875" style="0" customWidth="1"/>
    <col min="47" max="47" width="1.8515625" style="0" customWidth="1"/>
    <col min="48" max="48" width="0.71875" style="0" customWidth="1"/>
    <col min="49" max="49" width="2.140625" style="0" customWidth="1"/>
    <col min="50" max="50" width="0.5625" style="0" customWidth="1"/>
    <col min="51" max="51" width="1.8515625" style="0" customWidth="1"/>
    <col min="52" max="52" width="0.71875" style="0" customWidth="1"/>
    <col min="53" max="53" width="1.8515625" style="0" customWidth="1"/>
    <col min="54" max="54" width="0.71875" style="0" customWidth="1"/>
    <col min="55" max="55" width="1.8515625" style="0" customWidth="1"/>
    <col min="56" max="56" width="0.71875" style="0" customWidth="1"/>
    <col min="57" max="57" width="1.8515625" style="0" customWidth="1"/>
    <col min="58" max="58" width="0.5625" style="0" customWidth="1"/>
    <col min="59" max="59" width="1.8515625" style="0" customWidth="1"/>
    <col min="60" max="60" width="0.71875" style="0" customWidth="1"/>
    <col min="61" max="61" width="1.8515625" style="0" customWidth="1"/>
    <col min="62" max="62" width="0.71875" style="0" customWidth="1"/>
    <col min="63" max="63" width="1.8515625" style="0" customWidth="1"/>
    <col min="64" max="64" width="0.9921875" style="0" customWidth="1"/>
    <col min="65" max="65" width="1.8515625" style="0" customWidth="1"/>
    <col min="66" max="66" width="0.71875" style="0" customWidth="1"/>
    <col min="67" max="67" width="1.8515625" style="0" customWidth="1"/>
    <col min="68" max="68" width="0.85546875" style="0" customWidth="1"/>
    <col min="69" max="69" width="1.8515625" style="0" customWidth="1"/>
    <col min="70" max="70" width="0.85546875" style="0" customWidth="1"/>
    <col min="71" max="71" width="1.8515625" style="0" customWidth="1"/>
    <col min="72" max="72" width="0.85546875" style="0" customWidth="1"/>
    <col min="73" max="73" width="1.8515625" style="0" customWidth="1"/>
    <col min="74" max="74" width="2.7109375" style="0" customWidth="1"/>
    <col min="75" max="77" width="2.57421875" style="0" customWidth="1"/>
    <col min="78" max="78" width="0.85546875" style="0" customWidth="1"/>
    <col min="79" max="16384" width="0" style="0" hidden="1" customWidth="1"/>
  </cols>
  <sheetData>
    <row r="1" spans="1:78" ht="18" customHeight="1">
      <c r="A1" s="1"/>
      <c r="B1" s="1"/>
      <c r="C1" s="1"/>
      <c r="D1" s="116" t="s">
        <v>471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9" customHeight="1">
      <c r="A3" s="1"/>
      <c r="B3" s="2"/>
      <c r="C3" s="2"/>
      <c r="D3" s="134" t="s">
        <v>65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2"/>
      <c r="BX3" s="2"/>
      <c r="BY3" s="2"/>
      <c r="BZ3" s="1"/>
    </row>
    <row r="4" spans="1:78" ht="9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1"/>
    </row>
    <row r="5" spans="1:78" ht="15" customHeight="1">
      <c r="A5" s="1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4"/>
      <c r="BW5" s="2"/>
      <c r="BX5" s="2"/>
      <c r="BY5" s="2"/>
      <c r="BZ5" s="1"/>
    </row>
    <row r="6" spans="1:78" ht="5.25" customHeight="1">
      <c r="A6" s="1"/>
      <c r="B6" s="2"/>
      <c r="C6" s="2"/>
      <c r="D6" s="2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10"/>
      <c r="BV6" s="2"/>
      <c r="BW6" s="2"/>
      <c r="BX6" s="2"/>
      <c r="BY6" s="2"/>
      <c r="BZ6" s="1"/>
    </row>
    <row r="7" spans="1:78" ht="16.5" customHeight="1">
      <c r="A7" s="1"/>
      <c r="B7" s="2"/>
      <c r="C7" s="2"/>
      <c r="D7" s="2"/>
      <c r="E7" s="90" t="s">
        <v>27</v>
      </c>
      <c r="F7" s="91"/>
      <c r="G7" s="91"/>
      <c r="H7" s="91"/>
      <c r="I7" s="91"/>
      <c r="J7" s="91"/>
      <c r="K7" s="91"/>
      <c r="L7" s="91"/>
      <c r="M7" s="91"/>
      <c r="N7" s="91"/>
      <c r="O7" s="133">
        <f>IF(ZFaSteuernummer="","",ZFaSteuernummer)</f>
      </c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12"/>
      <c r="BV7" s="2"/>
      <c r="BW7" s="2"/>
      <c r="BX7" s="2"/>
      <c r="BY7" s="2"/>
      <c r="BZ7" s="1"/>
    </row>
    <row r="8" spans="1:78" ht="2.25" customHeight="1">
      <c r="A8" s="1"/>
      <c r="B8" s="2"/>
      <c r="C8" s="2"/>
      <c r="D8" s="2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5"/>
      <c r="BV8" s="2"/>
      <c r="BW8" s="2"/>
      <c r="BX8" s="2"/>
      <c r="BY8" s="2"/>
      <c r="BZ8" s="1"/>
    </row>
    <row r="9" spans="1:78" ht="3.75" customHeight="1">
      <c r="A9" s="1"/>
      <c r="B9" s="2"/>
      <c r="C9" s="2"/>
      <c r="D9" s="2"/>
      <c r="E9" s="1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12"/>
      <c r="BV9" s="2"/>
      <c r="BW9" s="2"/>
      <c r="BX9" s="2"/>
      <c r="BY9" s="2"/>
      <c r="BZ9" s="1"/>
    </row>
    <row r="10" spans="1:78" ht="6.75" customHeight="1">
      <c r="A10" s="1"/>
      <c r="B10" s="2"/>
      <c r="C10" s="2"/>
      <c r="D10" s="2"/>
      <c r="E10" s="11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86" t="s">
        <v>50</v>
      </c>
      <c r="AB10" s="62"/>
      <c r="AC10" s="62"/>
      <c r="AD10" s="62"/>
      <c r="AE10" s="62"/>
      <c r="AF10" s="62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86" t="s">
        <v>51</v>
      </c>
      <c r="BH10" s="82"/>
      <c r="BI10" s="82"/>
      <c r="BJ10" s="82"/>
      <c r="BK10" s="82"/>
      <c r="BL10" s="7"/>
      <c r="BM10" s="7"/>
      <c r="BN10" s="7"/>
      <c r="BO10" s="7"/>
      <c r="BP10" s="7"/>
      <c r="BQ10" s="7"/>
      <c r="BR10" s="7"/>
      <c r="BS10" s="7"/>
      <c r="BT10" s="7"/>
      <c r="BU10" s="12"/>
      <c r="BV10" s="2"/>
      <c r="BW10" s="2"/>
      <c r="BX10" s="2"/>
      <c r="BY10" s="2"/>
      <c r="BZ10" s="1"/>
    </row>
    <row r="11" spans="1:78" ht="16.5" customHeight="1">
      <c r="A11" s="1"/>
      <c r="B11" s="2"/>
      <c r="C11" s="2"/>
      <c r="D11" s="2"/>
      <c r="E11" s="52"/>
      <c r="F11" s="7"/>
      <c r="G11" s="131" t="s">
        <v>426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7"/>
      <c r="BE11" s="7"/>
      <c r="BF11" s="7"/>
      <c r="BG11" s="81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64"/>
      <c r="BV11" s="2"/>
      <c r="BW11" s="2"/>
      <c r="BX11" s="2"/>
      <c r="BY11" s="2"/>
      <c r="BZ11" s="1"/>
    </row>
    <row r="12" spans="1:78" ht="2.25" customHeight="1">
      <c r="A12" s="1"/>
      <c r="B12" s="2"/>
      <c r="C12" s="2"/>
      <c r="D12" s="2"/>
      <c r="E12" s="11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12"/>
      <c r="BV12" s="2"/>
      <c r="BW12" s="2"/>
      <c r="BX12" s="2"/>
      <c r="BY12" s="2"/>
      <c r="BZ12" s="1"/>
    </row>
    <row r="13" spans="1:78" ht="6.75" customHeight="1">
      <c r="A13" s="1"/>
      <c r="B13" s="2"/>
      <c r="C13" s="2"/>
      <c r="D13" s="2"/>
      <c r="E13" s="65" t="s">
        <v>415</v>
      </c>
      <c r="F13" s="62"/>
      <c r="G13" s="62"/>
      <c r="H13" s="62"/>
      <c r="I13" s="62"/>
      <c r="J13" s="62"/>
      <c r="K13" s="62"/>
      <c r="L13" s="62"/>
      <c r="M13" s="62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12"/>
      <c r="BV13" s="2"/>
      <c r="BW13" s="2"/>
      <c r="BX13" s="2"/>
      <c r="BY13" s="2"/>
      <c r="BZ13" s="1"/>
    </row>
    <row r="14" spans="1:78" ht="16.5" customHeight="1">
      <c r="A14" s="1"/>
      <c r="B14" s="2"/>
      <c r="C14" s="2"/>
      <c r="D14" s="2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64"/>
      <c r="BV14" s="2"/>
      <c r="BW14" s="2"/>
      <c r="BX14" s="2"/>
      <c r="BY14" s="2"/>
      <c r="BZ14" s="1"/>
    </row>
    <row r="15" spans="1:78" ht="2.25" customHeight="1">
      <c r="A15" s="1"/>
      <c r="B15" s="2"/>
      <c r="C15" s="2"/>
      <c r="D15" s="2"/>
      <c r="E15" s="1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12"/>
      <c r="BV15" s="2"/>
      <c r="BW15" s="2"/>
      <c r="BX15" s="2"/>
      <c r="BY15" s="2"/>
      <c r="BZ15" s="1"/>
    </row>
    <row r="16" spans="1:78" ht="6.75" customHeight="1">
      <c r="A16" s="1"/>
      <c r="B16" s="2"/>
      <c r="C16" s="2"/>
      <c r="D16" s="2"/>
      <c r="E16" s="65" t="s">
        <v>413</v>
      </c>
      <c r="F16" s="62"/>
      <c r="G16" s="62"/>
      <c r="H16" s="62"/>
      <c r="I16" s="62"/>
      <c r="J16" s="62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12"/>
      <c r="BV16" s="2"/>
      <c r="BW16" s="2"/>
      <c r="BX16" s="2"/>
      <c r="BY16" s="2"/>
      <c r="BZ16" s="1"/>
    </row>
    <row r="17" spans="1:78" ht="16.5" customHeight="1">
      <c r="A17" s="1"/>
      <c r="B17" s="2"/>
      <c r="C17" s="2"/>
      <c r="D17" s="2"/>
      <c r="E17" s="75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64"/>
      <c r="BV17" s="2"/>
      <c r="BW17" s="2"/>
      <c r="BX17" s="2"/>
      <c r="BY17" s="2"/>
      <c r="BZ17" s="1"/>
    </row>
    <row r="18" spans="1:78" ht="3.75" customHeight="1">
      <c r="A18" s="1"/>
      <c r="B18" s="2"/>
      <c r="C18" s="2"/>
      <c r="D18" s="2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5"/>
      <c r="BV18" s="2"/>
      <c r="BW18" s="2"/>
      <c r="BX18" s="2"/>
      <c r="BY18" s="2"/>
      <c r="BZ18" s="1"/>
    </row>
    <row r="19" spans="1:78" ht="3.75" customHeight="1">
      <c r="A19" s="1"/>
      <c r="B19" s="2"/>
      <c r="C19" s="2"/>
      <c r="D19" s="2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12"/>
      <c r="BV19" s="2"/>
      <c r="BW19" s="2"/>
      <c r="BX19" s="2"/>
      <c r="BY19" s="2"/>
      <c r="BZ19" s="1"/>
    </row>
    <row r="20" spans="1:78" ht="6.75" customHeight="1">
      <c r="A20" s="1"/>
      <c r="B20" s="2"/>
      <c r="C20" s="2"/>
      <c r="D20" s="2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86" t="s">
        <v>50</v>
      </c>
      <c r="AB20" s="62"/>
      <c r="AC20" s="62"/>
      <c r="AD20" s="62"/>
      <c r="AE20" s="62"/>
      <c r="AF20" s="62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86" t="s">
        <v>51</v>
      </c>
      <c r="BH20" s="82"/>
      <c r="BI20" s="82"/>
      <c r="BJ20" s="82"/>
      <c r="BK20" s="82"/>
      <c r="BL20" s="7"/>
      <c r="BM20" s="7"/>
      <c r="BN20" s="7"/>
      <c r="BO20" s="7"/>
      <c r="BP20" s="7"/>
      <c r="BQ20" s="7"/>
      <c r="BR20" s="7"/>
      <c r="BS20" s="7"/>
      <c r="BT20" s="7"/>
      <c r="BU20" s="12"/>
      <c r="BV20" s="2"/>
      <c r="BW20" s="2"/>
      <c r="BX20" s="2"/>
      <c r="BY20" s="2"/>
      <c r="BZ20" s="1"/>
    </row>
    <row r="21" spans="1:78" ht="16.5" customHeight="1">
      <c r="A21" s="1"/>
      <c r="B21" s="2"/>
      <c r="C21" s="2"/>
      <c r="D21" s="2"/>
      <c r="E21" s="52"/>
      <c r="F21" s="7"/>
      <c r="G21" s="131" t="s">
        <v>427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7"/>
      <c r="BE21" s="7"/>
      <c r="BF21" s="7"/>
      <c r="BG21" s="81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64"/>
      <c r="BV21" s="2"/>
      <c r="BW21" s="2"/>
      <c r="BX21" s="2"/>
      <c r="BY21" s="2"/>
      <c r="BZ21" s="1"/>
    </row>
    <row r="22" spans="1:78" ht="2.25" customHeight="1">
      <c r="A22" s="1"/>
      <c r="B22" s="2"/>
      <c r="C22" s="2"/>
      <c r="D22" s="2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12"/>
      <c r="BV22" s="2"/>
      <c r="BW22" s="2"/>
      <c r="BX22" s="2"/>
      <c r="BY22" s="2"/>
      <c r="BZ22" s="1"/>
    </row>
    <row r="23" spans="1:78" ht="6.75" customHeight="1">
      <c r="A23" s="1"/>
      <c r="B23" s="2"/>
      <c r="C23" s="2"/>
      <c r="D23" s="2"/>
      <c r="E23" s="65" t="s">
        <v>415</v>
      </c>
      <c r="F23" s="62"/>
      <c r="G23" s="62"/>
      <c r="H23" s="62"/>
      <c r="I23" s="62"/>
      <c r="J23" s="62"/>
      <c r="K23" s="62"/>
      <c r="L23" s="62"/>
      <c r="M23" s="62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12"/>
      <c r="BV23" s="2"/>
      <c r="BW23" s="2"/>
      <c r="BX23" s="2"/>
      <c r="BY23" s="2"/>
      <c r="BZ23" s="1"/>
    </row>
    <row r="24" spans="1:78" ht="16.5" customHeight="1">
      <c r="A24" s="1"/>
      <c r="B24" s="2"/>
      <c r="C24" s="2"/>
      <c r="D24" s="2"/>
      <c r="E24" s="75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64"/>
      <c r="BV24" s="2"/>
      <c r="BW24" s="2"/>
      <c r="BX24" s="2"/>
      <c r="BY24" s="2"/>
      <c r="BZ24" s="1"/>
    </row>
    <row r="25" spans="1:78" ht="2.25" customHeight="1">
      <c r="A25" s="1"/>
      <c r="B25" s="2"/>
      <c r="C25" s="2"/>
      <c r="D25" s="2"/>
      <c r="E25" s="11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12"/>
      <c r="BV25" s="2"/>
      <c r="BW25" s="2"/>
      <c r="BX25" s="2"/>
      <c r="BY25" s="2"/>
      <c r="BZ25" s="1"/>
    </row>
    <row r="26" spans="1:78" ht="6.75" customHeight="1">
      <c r="A26" s="1"/>
      <c r="B26" s="2"/>
      <c r="C26" s="2"/>
      <c r="D26" s="2"/>
      <c r="E26" s="65" t="s">
        <v>413</v>
      </c>
      <c r="F26" s="62"/>
      <c r="G26" s="62"/>
      <c r="H26" s="62"/>
      <c r="I26" s="62"/>
      <c r="J26" s="6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12"/>
      <c r="BV26" s="2"/>
      <c r="BW26" s="2"/>
      <c r="BX26" s="2"/>
      <c r="BY26" s="2"/>
      <c r="BZ26" s="1"/>
    </row>
    <row r="27" spans="1:78" ht="16.5" customHeight="1">
      <c r="A27" s="1"/>
      <c r="B27" s="2"/>
      <c r="C27" s="2"/>
      <c r="D27" s="2"/>
      <c r="E27" s="75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64"/>
      <c r="BV27" s="2"/>
      <c r="BW27" s="2"/>
      <c r="BX27" s="2"/>
      <c r="BY27" s="2"/>
      <c r="BZ27" s="1"/>
    </row>
    <row r="28" spans="1:78" ht="3.75" customHeight="1">
      <c r="A28" s="1"/>
      <c r="B28" s="2"/>
      <c r="C28" s="2"/>
      <c r="D28" s="2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5"/>
      <c r="BV28" s="2"/>
      <c r="BW28" s="2"/>
      <c r="BX28" s="2"/>
      <c r="BY28" s="2"/>
      <c r="BZ28" s="1"/>
    </row>
    <row r="29" spans="1:78" ht="15" customHeight="1">
      <c r="A29" s="1"/>
      <c r="B29" s="2"/>
      <c r="C29" s="2"/>
      <c r="D29" s="2"/>
      <c r="E29" s="130" t="s">
        <v>593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125"/>
      <c r="BV29" s="2"/>
      <c r="BW29" s="2"/>
      <c r="BX29" s="2"/>
      <c r="BY29" s="2"/>
      <c r="BZ29" s="1"/>
    </row>
    <row r="30" spans="1:78" ht="16.5" customHeight="1">
      <c r="A30" s="1"/>
      <c r="B30" s="2"/>
      <c r="C30" s="2"/>
      <c r="D30" s="2"/>
      <c r="E30" s="52"/>
      <c r="F30" s="7"/>
      <c r="G30" s="128" t="s">
        <v>428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12"/>
      <c r="BV30" s="2"/>
      <c r="BW30" s="2"/>
      <c r="BX30" s="2"/>
      <c r="BY30" s="2"/>
      <c r="BZ30" s="1"/>
    </row>
    <row r="31" spans="1:78" ht="3" customHeight="1">
      <c r="A31" s="1"/>
      <c r="B31" s="2"/>
      <c r="C31" s="2"/>
      <c r="D31" s="2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5"/>
      <c r="BV31" s="2"/>
      <c r="BW31" s="2"/>
      <c r="BX31" s="2"/>
      <c r="BY31" s="2"/>
      <c r="BZ31" s="1"/>
    </row>
    <row r="32" spans="1:78" ht="13.5" customHeight="1">
      <c r="A32" s="1"/>
      <c r="B32" s="2"/>
      <c r="C32" s="2"/>
      <c r="D32" s="2"/>
      <c r="E32" s="97" t="s">
        <v>432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12"/>
      <c r="BV32" s="2"/>
      <c r="BW32" s="2"/>
      <c r="BX32" s="2"/>
      <c r="BY32" s="2"/>
      <c r="BZ32" s="1"/>
    </row>
    <row r="33" spans="1:78" ht="6.75" customHeight="1">
      <c r="A33" s="1"/>
      <c r="B33" s="2"/>
      <c r="C33" s="2"/>
      <c r="D33" s="2"/>
      <c r="E33" s="1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86" t="s">
        <v>429</v>
      </c>
      <c r="T33" s="129"/>
      <c r="U33" s="129"/>
      <c r="V33" s="129"/>
      <c r="W33" s="129"/>
      <c r="X33" s="129"/>
      <c r="Y33" s="129"/>
      <c r="Z33" s="129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12"/>
      <c r="BV33" s="2"/>
      <c r="BW33" s="2"/>
      <c r="BX33" s="2"/>
      <c r="BY33" s="2"/>
      <c r="BZ33" s="1"/>
    </row>
    <row r="34" spans="1:78" ht="16.5" customHeight="1">
      <c r="A34" s="1"/>
      <c r="B34" s="2"/>
      <c r="C34" s="2"/>
      <c r="D34" s="2"/>
      <c r="E34" s="52"/>
      <c r="F34" s="7"/>
      <c r="G34" s="128" t="s">
        <v>430</v>
      </c>
      <c r="H34" s="128"/>
      <c r="I34" s="128"/>
      <c r="J34" s="128"/>
      <c r="K34" s="128"/>
      <c r="L34" s="128"/>
      <c r="M34" s="53"/>
      <c r="N34" s="7"/>
      <c r="O34" s="128" t="s">
        <v>431</v>
      </c>
      <c r="P34" s="128"/>
      <c r="Q34" s="128"/>
      <c r="R34" s="128"/>
      <c r="S34" s="81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64"/>
      <c r="BV34" s="2"/>
      <c r="BW34" s="2"/>
      <c r="BX34" s="2"/>
      <c r="BY34" s="2"/>
      <c r="BZ34" s="1"/>
    </row>
    <row r="35" spans="1:78" ht="4.5" customHeight="1">
      <c r="A35" s="1"/>
      <c r="B35" s="2"/>
      <c r="C35" s="2"/>
      <c r="D35" s="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12"/>
      <c r="BV35" s="2"/>
      <c r="BW35" s="2"/>
      <c r="BX35" s="2"/>
      <c r="BY35" s="2"/>
      <c r="BZ35" s="1"/>
    </row>
    <row r="36" spans="1:78" ht="16.5" customHeight="1">
      <c r="A36" s="1"/>
      <c r="B36" s="2"/>
      <c r="C36" s="2"/>
      <c r="D36" s="2"/>
      <c r="E36" s="1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81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64"/>
      <c r="BV36" s="2"/>
      <c r="BW36" s="2"/>
      <c r="BX36" s="2"/>
      <c r="BY36" s="2"/>
      <c r="BZ36" s="1"/>
    </row>
    <row r="37" spans="1:78" ht="4.5" customHeight="1">
      <c r="A37" s="1"/>
      <c r="B37" s="2"/>
      <c r="C37" s="2"/>
      <c r="D37" s="2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12"/>
      <c r="BV37" s="2"/>
      <c r="BW37" s="2"/>
      <c r="BX37" s="2"/>
      <c r="BY37" s="2"/>
      <c r="BZ37" s="1"/>
    </row>
    <row r="38" spans="1:78" ht="16.5" customHeight="1">
      <c r="A38" s="1"/>
      <c r="B38" s="2"/>
      <c r="C38" s="2"/>
      <c r="D38" s="2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81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64"/>
      <c r="BV38" s="2"/>
      <c r="BW38" s="2"/>
      <c r="BX38" s="2"/>
      <c r="BY38" s="2"/>
      <c r="BZ38" s="1"/>
    </row>
    <row r="39" spans="1:78" ht="11.25" customHeight="1">
      <c r="A39" s="1"/>
      <c r="B39" s="2"/>
      <c r="C39" s="2"/>
      <c r="D39" s="2"/>
      <c r="E39" s="114" t="s">
        <v>38</v>
      </c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12"/>
      <c r="BV39" s="2"/>
      <c r="BW39" s="2"/>
      <c r="BX39" s="2"/>
      <c r="BY39" s="2"/>
      <c r="BZ39" s="1"/>
    </row>
    <row r="40" spans="1:78" ht="6.75" customHeight="1">
      <c r="A40" s="1"/>
      <c r="B40" s="2"/>
      <c r="C40" s="2"/>
      <c r="D40" s="2"/>
      <c r="E40" s="65" t="s">
        <v>39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86" t="s">
        <v>40</v>
      </c>
      <c r="AP40" s="129"/>
      <c r="AQ40" s="129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12"/>
      <c r="BV40" s="2"/>
      <c r="BW40" s="2"/>
      <c r="BX40" s="2"/>
      <c r="BY40" s="2"/>
      <c r="BZ40" s="1"/>
    </row>
    <row r="41" spans="1:78" ht="16.5" customHeight="1">
      <c r="A41" s="1"/>
      <c r="B41" s="2"/>
      <c r="C41" s="2"/>
      <c r="D41" s="2"/>
      <c r="E41" s="75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"/>
      <c r="AM41" s="7"/>
      <c r="AN41" s="7"/>
      <c r="AO41" s="81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64"/>
      <c r="BV41" s="2"/>
      <c r="BW41" s="2"/>
      <c r="BX41" s="2"/>
      <c r="BY41" s="2"/>
      <c r="BZ41" s="1"/>
    </row>
    <row r="42" spans="1:78" ht="2.25" customHeight="1">
      <c r="A42" s="1"/>
      <c r="B42" s="2"/>
      <c r="C42" s="2"/>
      <c r="D42" s="2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12"/>
      <c r="BV42" s="2"/>
      <c r="BW42" s="2"/>
      <c r="BX42" s="2"/>
      <c r="BY42" s="2"/>
      <c r="BZ42" s="1"/>
    </row>
    <row r="43" spans="1:78" ht="6.75" customHeight="1">
      <c r="A43" s="1"/>
      <c r="B43" s="2"/>
      <c r="C43" s="2"/>
      <c r="D43" s="2"/>
      <c r="E43" s="65" t="s">
        <v>41</v>
      </c>
      <c r="F43" s="129"/>
      <c r="G43" s="129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12"/>
      <c r="BV43" s="2"/>
      <c r="BW43" s="2"/>
      <c r="BX43" s="2"/>
      <c r="BY43" s="2"/>
      <c r="BZ43" s="1"/>
    </row>
    <row r="44" spans="1:78" ht="16.5" customHeight="1">
      <c r="A44" s="1"/>
      <c r="B44" s="2"/>
      <c r="C44" s="2"/>
      <c r="D44" s="2"/>
      <c r="E44" s="75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64"/>
      <c r="BV44" s="2"/>
      <c r="BW44" s="2"/>
      <c r="BX44" s="2"/>
      <c r="BY44" s="2"/>
      <c r="BZ44" s="1"/>
    </row>
    <row r="45" spans="1:78" ht="5.25" customHeight="1">
      <c r="A45" s="1"/>
      <c r="B45" s="2"/>
      <c r="C45" s="2"/>
      <c r="D45" s="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5"/>
      <c r="BV45" s="2"/>
      <c r="BW45" s="2"/>
      <c r="BX45" s="2"/>
      <c r="BY45" s="2"/>
      <c r="BZ45" s="1"/>
    </row>
    <row r="46" spans="1:78" ht="12" customHeight="1">
      <c r="A46" s="1"/>
      <c r="B46" s="2"/>
      <c r="C46" s="2"/>
      <c r="D46" s="2"/>
      <c r="E46" s="97" t="s">
        <v>433</v>
      </c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125"/>
      <c r="BV46" s="2"/>
      <c r="BW46" s="2"/>
      <c r="BX46" s="2"/>
      <c r="BY46" s="2"/>
      <c r="BZ46" s="1"/>
    </row>
    <row r="47" spans="1:78" ht="2.25" customHeight="1">
      <c r="A47" s="1"/>
      <c r="B47" s="2"/>
      <c r="C47" s="2"/>
      <c r="D47" s="2"/>
      <c r="E47" s="11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12"/>
      <c r="BV47" s="2"/>
      <c r="BW47" s="2"/>
      <c r="BX47" s="2"/>
      <c r="BY47" s="2"/>
      <c r="BZ47" s="1"/>
    </row>
    <row r="48" spans="1:78" ht="6.75" customHeight="1">
      <c r="A48" s="1"/>
      <c r="B48" s="2"/>
      <c r="C48" s="2"/>
      <c r="D48" s="2"/>
      <c r="E48" s="65" t="s">
        <v>429</v>
      </c>
      <c r="F48" s="86"/>
      <c r="G48" s="86"/>
      <c r="H48" s="86"/>
      <c r="I48" s="86"/>
      <c r="J48" s="86"/>
      <c r="K48" s="86"/>
      <c r="L48" s="86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12"/>
      <c r="BV48" s="2"/>
      <c r="BW48" s="2"/>
      <c r="BX48" s="2"/>
      <c r="BY48" s="2"/>
      <c r="BZ48" s="1"/>
    </row>
    <row r="49" spans="1:78" ht="16.5" customHeight="1">
      <c r="A49" s="1"/>
      <c r="B49" s="2"/>
      <c r="C49" s="2"/>
      <c r="D49" s="2"/>
      <c r="E49" s="75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64"/>
      <c r="BV49" s="2"/>
      <c r="BW49" s="2"/>
      <c r="BX49" s="2"/>
      <c r="BY49" s="2"/>
      <c r="BZ49" s="1"/>
    </row>
    <row r="50" spans="1:78" ht="4.5" customHeight="1">
      <c r="A50" s="1"/>
      <c r="B50" s="2"/>
      <c r="C50" s="2"/>
      <c r="D50" s="2"/>
      <c r="E50" s="11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12"/>
      <c r="BV50" s="2"/>
      <c r="BW50" s="2"/>
      <c r="BX50" s="2"/>
      <c r="BY50" s="2"/>
      <c r="BZ50" s="1"/>
    </row>
    <row r="51" spans="1:78" ht="16.5" customHeight="1">
      <c r="A51" s="1"/>
      <c r="B51" s="2"/>
      <c r="C51" s="2"/>
      <c r="D51" s="2"/>
      <c r="E51" s="75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64"/>
      <c r="BV51" s="2"/>
      <c r="BW51" s="2"/>
      <c r="BX51" s="2"/>
      <c r="BY51" s="2"/>
      <c r="BZ51" s="1"/>
    </row>
    <row r="52" spans="1:78" ht="11.25" customHeight="1">
      <c r="A52" s="1"/>
      <c r="B52" s="2"/>
      <c r="C52" s="2"/>
      <c r="D52" s="2"/>
      <c r="E52" s="114" t="s">
        <v>38</v>
      </c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12"/>
      <c r="BV52" s="2"/>
      <c r="BW52" s="2"/>
      <c r="BX52" s="2"/>
      <c r="BY52" s="2"/>
      <c r="BZ52" s="1"/>
    </row>
    <row r="53" spans="1:78" ht="6.75" customHeight="1">
      <c r="A53" s="1"/>
      <c r="B53" s="2"/>
      <c r="C53" s="2"/>
      <c r="D53" s="2"/>
      <c r="E53" s="65" t="s">
        <v>39</v>
      </c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86" t="s">
        <v>40</v>
      </c>
      <c r="AP53" s="129"/>
      <c r="AQ53" s="129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12"/>
      <c r="BV53" s="2"/>
      <c r="BW53" s="2"/>
      <c r="BX53" s="2"/>
      <c r="BY53" s="2"/>
      <c r="BZ53" s="1"/>
    </row>
    <row r="54" spans="1:78" ht="16.5" customHeight="1">
      <c r="A54" s="1"/>
      <c r="B54" s="2"/>
      <c r="C54" s="2"/>
      <c r="D54" s="2"/>
      <c r="E54" s="75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"/>
      <c r="AM54" s="7"/>
      <c r="AN54" s="7"/>
      <c r="AO54" s="81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64"/>
      <c r="BV54" s="2"/>
      <c r="BW54" s="2"/>
      <c r="BX54" s="2"/>
      <c r="BY54" s="2"/>
      <c r="BZ54" s="1"/>
    </row>
    <row r="55" spans="1:78" ht="2.25" customHeight="1">
      <c r="A55" s="1"/>
      <c r="B55" s="2"/>
      <c r="C55" s="2"/>
      <c r="D55" s="2"/>
      <c r="E55" s="11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12"/>
      <c r="BV55" s="2"/>
      <c r="BW55" s="2"/>
      <c r="BX55" s="2"/>
      <c r="BY55" s="2"/>
      <c r="BZ55" s="1"/>
    </row>
    <row r="56" spans="1:78" ht="6.75" customHeight="1">
      <c r="A56" s="1"/>
      <c r="B56" s="2"/>
      <c r="C56" s="2"/>
      <c r="D56" s="2"/>
      <c r="E56" s="65" t="s">
        <v>41</v>
      </c>
      <c r="F56" s="129"/>
      <c r="G56" s="129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12"/>
      <c r="BV56" s="2"/>
      <c r="BW56" s="2"/>
      <c r="BX56" s="2"/>
      <c r="BY56" s="2"/>
      <c r="BZ56" s="1"/>
    </row>
    <row r="57" spans="1:78" ht="16.5" customHeight="1">
      <c r="A57" s="1"/>
      <c r="B57" s="2"/>
      <c r="C57" s="2"/>
      <c r="D57" s="2"/>
      <c r="E57" s="75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64"/>
      <c r="BV57" s="2"/>
      <c r="BW57" s="2"/>
      <c r="BX57" s="2"/>
      <c r="BY57" s="2"/>
      <c r="BZ57" s="1"/>
    </row>
    <row r="58" spans="1:78" ht="16.5" customHeight="1">
      <c r="A58" s="1"/>
      <c r="B58" s="2"/>
      <c r="C58" s="2"/>
      <c r="D58" s="2"/>
      <c r="E58" s="114" t="s">
        <v>438</v>
      </c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12"/>
      <c r="BV58" s="2"/>
      <c r="BW58" s="2"/>
      <c r="BX58" s="2"/>
      <c r="BY58" s="2"/>
      <c r="BZ58" s="1"/>
    </row>
    <row r="59" spans="1:78" ht="16.5" customHeight="1">
      <c r="A59" s="1"/>
      <c r="B59" s="2"/>
      <c r="C59" s="2"/>
      <c r="D59" s="2"/>
      <c r="E59" s="52"/>
      <c r="F59" s="95" t="s">
        <v>437</v>
      </c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53"/>
      <c r="AB59" s="95" t="s">
        <v>436</v>
      </c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53"/>
      <c r="AX59" s="128" t="s">
        <v>435</v>
      </c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27"/>
      <c r="BV59" s="2"/>
      <c r="BW59" s="2"/>
      <c r="BX59" s="2"/>
      <c r="BY59" s="2"/>
      <c r="BZ59" s="1"/>
    </row>
    <row r="60" spans="1:78" ht="5.25" customHeight="1">
      <c r="A60" s="1"/>
      <c r="B60" s="2"/>
      <c r="C60" s="2"/>
      <c r="D60" s="2"/>
      <c r="E60" s="13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5"/>
      <c r="BV60" s="2"/>
      <c r="BW60" s="2"/>
      <c r="BX60" s="2"/>
      <c r="BY60" s="2"/>
      <c r="BZ60" s="1"/>
    </row>
    <row r="61" spans="1:78" ht="12" customHeight="1">
      <c r="A61" s="1"/>
      <c r="B61" s="2"/>
      <c r="C61" s="2"/>
      <c r="D61" s="2"/>
      <c r="E61" s="113" t="s">
        <v>434</v>
      </c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12"/>
      <c r="BV61" s="2"/>
      <c r="BW61" s="2"/>
      <c r="BX61" s="2"/>
      <c r="BY61" s="2"/>
      <c r="BZ61" s="1"/>
    </row>
    <row r="62" spans="1:78" ht="12" customHeight="1">
      <c r="A62" s="1"/>
      <c r="B62" s="2"/>
      <c r="C62" s="2"/>
      <c r="D62" s="2"/>
      <c r="E62" s="114" t="s">
        <v>439</v>
      </c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12"/>
      <c r="BV62" s="2"/>
      <c r="BW62" s="2"/>
      <c r="BX62" s="2"/>
      <c r="BY62" s="2"/>
      <c r="BZ62" s="1"/>
    </row>
    <row r="63" spans="1:78" ht="6.75" customHeight="1">
      <c r="A63" s="1"/>
      <c r="B63" s="2"/>
      <c r="C63" s="2"/>
      <c r="D63" s="2"/>
      <c r="E63" s="65" t="s">
        <v>440</v>
      </c>
      <c r="F63" s="129"/>
      <c r="G63" s="129"/>
      <c r="H63" s="110"/>
      <c r="I63" s="110"/>
      <c r="J63" s="110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86" t="s">
        <v>441</v>
      </c>
      <c r="X63" s="86"/>
      <c r="Y63" s="8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12"/>
      <c r="BV63" s="2"/>
      <c r="BW63" s="2"/>
      <c r="BX63" s="2"/>
      <c r="BY63" s="2"/>
      <c r="BZ63" s="1"/>
    </row>
    <row r="64" spans="1:78" ht="16.5" customHeight="1">
      <c r="A64" s="1"/>
      <c r="B64" s="2"/>
      <c r="C64" s="2"/>
      <c r="D64" s="2"/>
      <c r="E64" s="99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7"/>
      <c r="U64" s="7"/>
      <c r="V64" s="7"/>
      <c r="W64" s="81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64"/>
      <c r="BV64" s="2"/>
      <c r="BW64" s="2"/>
      <c r="BX64" s="2"/>
      <c r="BY64" s="2"/>
      <c r="BZ64" s="1"/>
    </row>
    <row r="65" spans="1:78" ht="4.5" customHeight="1">
      <c r="A65" s="1"/>
      <c r="B65" s="2"/>
      <c r="C65" s="2"/>
      <c r="D65" s="2"/>
      <c r="E65" s="11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12"/>
      <c r="BV65" s="2"/>
      <c r="BW65" s="2"/>
      <c r="BX65" s="2"/>
      <c r="BY65" s="2"/>
      <c r="BZ65" s="1"/>
    </row>
    <row r="66" spans="1:78" ht="16.5" customHeight="1">
      <c r="A66" s="1"/>
      <c r="B66" s="2"/>
      <c r="C66" s="2"/>
      <c r="D66" s="2"/>
      <c r="E66" s="11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81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64"/>
      <c r="BV66" s="2"/>
      <c r="BW66" s="2"/>
      <c r="BX66" s="2"/>
      <c r="BY66" s="2"/>
      <c r="BZ66" s="1"/>
    </row>
    <row r="67" spans="1:78" ht="14.25" customHeight="1">
      <c r="A67" s="1"/>
      <c r="B67" s="2"/>
      <c r="C67" s="2"/>
      <c r="D67" s="2"/>
      <c r="E67" s="114" t="s">
        <v>442</v>
      </c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7"/>
      <c r="BV67" s="2"/>
      <c r="BW67" s="2"/>
      <c r="BX67" s="2"/>
      <c r="BY67" s="2"/>
      <c r="BZ67" s="1"/>
    </row>
    <row r="68" spans="1:78" ht="6.75" customHeight="1">
      <c r="A68" s="1"/>
      <c r="B68" s="2"/>
      <c r="C68" s="2"/>
      <c r="D68" s="2"/>
      <c r="E68" s="11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86" t="s">
        <v>443</v>
      </c>
      <c r="T68" s="110"/>
      <c r="U68" s="110"/>
      <c r="V68" s="110"/>
      <c r="W68" s="110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12"/>
      <c r="BV68" s="2"/>
      <c r="BW68" s="2"/>
      <c r="BX68" s="2"/>
      <c r="BY68" s="2"/>
      <c r="BZ68" s="1"/>
    </row>
    <row r="69" spans="1:78" ht="16.5" customHeight="1">
      <c r="A69" s="1"/>
      <c r="B69" s="2"/>
      <c r="C69" s="2"/>
      <c r="D69" s="2"/>
      <c r="E69" s="52"/>
      <c r="F69" s="7"/>
      <c r="G69" s="128" t="s">
        <v>430</v>
      </c>
      <c r="H69" s="128"/>
      <c r="I69" s="128"/>
      <c r="J69" s="128"/>
      <c r="K69" s="128"/>
      <c r="L69" s="128"/>
      <c r="M69" s="53"/>
      <c r="N69" s="7"/>
      <c r="O69" s="128" t="s">
        <v>431</v>
      </c>
      <c r="P69" s="128"/>
      <c r="Q69" s="128"/>
      <c r="R69" s="128"/>
      <c r="S69" s="81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64"/>
      <c r="BV69" s="2"/>
      <c r="BW69" s="2"/>
      <c r="BX69" s="2"/>
      <c r="BY69" s="2"/>
      <c r="BZ69" s="1"/>
    </row>
    <row r="70" spans="1:78" ht="2.25" customHeight="1">
      <c r="A70" s="1"/>
      <c r="B70" s="2"/>
      <c r="C70" s="2"/>
      <c r="D70" s="2"/>
      <c r="E70" s="11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12"/>
      <c r="BV70" s="2"/>
      <c r="BW70" s="2"/>
      <c r="BX70" s="2"/>
      <c r="BY70" s="2"/>
      <c r="BZ70" s="1"/>
    </row>
    <row r="71" spans="1:78" ht="6.75" customHeight="1">
      <c r="A71" s="1"/>
      <c r="B71" s="2"/>
      <c r="C71" s="2"/>
      <c r="D71" s="2"/>
      <c r="E71" s="11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86" t="s">
        <v>27</v>
      </c>
      <c r="T71" s="110"/>
      <c r="U71" s="110"/>
      <c r="V71" s="110"/>
      <c r="W71" s="110"/>
      <c r="X71" s="110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12"/>
      <c r="BV71" s="2"/>
      <c r="BW71" s="2"/>
      <c r="BX71" s="2"/>
      <c r="BY71" s="2"/>
      <c r="BZ71" s="1"/>
    </row>
    <row r="72" spans="1:78" ht="16.5" customHeight="1">
      <c r="A72" s="1"/>
      <c r="B72" s="2"/>
      <c r="C72" s="2"/>
      <c r="D72" s="2"/>
      <c r="E72" s="11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12"/>
      <c r="BV72" s="2"/>
      <c r="BW72" s="2"/>
      <c r="BX72" s="2"/>
      <c r="BY72" s="2"/>
      <c r="BZ72" s="1"/>
    </row>
    <row r="73" spans="1:78" ht="6" customHeight="1">
      <c r="A73" s="1"/>
      <c r="B73" s="2"/>
      <c r="C73" s="2"/>
      <c r="D73" s="2"/>
      <c r="E73" s="11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12"/>
      <c r="BV73" s="2"/>
      <c r="BW73" s="2"/>
      <c r="BX73" s="2"/>
      <c r="BY73" s="2"/>
      <c r="BZ73" s="1"/>
    </row>
    <row r="74" spans="1:78" ht="11.25" customHeight="1">
      <c r="A74" s="1"/>
      <c r="B74" s="2"/>
      <c r="C74" s="2"/>
      <c r="D74" s="2"/>
      <c r="E74" s="121" t="s">
        <v>470</v>
      </c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3"/>
      <c r="BV74" s="2"/>
      <c r="BW74" s="2"/>
      <c r="BX74" s="2"/>
      <c r="BY74" s="2"/>
      <c r="BZ74" s="1"/>
    </row>
    <row r="75" spans="1:78" ht="15" customHeight="1">
      <c r="A75" s="1"/>
      <c r="B75" s="2"/>
      <c r="C75" s="2"/>
      <c r="D75" s="2"/>
      <c r="E75" s="97" t="s">
        <v>444</v>
      </c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125"/>
      <c r="BV75" s="2"/>
      <c r="BW75" s="2"/>
      <c r="BX75" s="2"/>
      <c r="BY75" s="2"/>
      <c r="BZ75" s="1"/>
    </row>
    <row r="76" spans="1:78" ht="16.5" customHeight="1">
      <c r="A76" s="1"/>
      <c r="B76" s="2"/>
      <c r="C76" s="2"/>
      <c r="D76" s="2"/>
      <c r="E76" s="75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64"/>
      <c r="BV76" s="2"/>
      <c r="BW76" s="2"/>
      <c r="BX76" s="2"/>
      <c r="BY76" s="2"/>
      <c r="BZ76" s="1"/>
    </row>
    <row r="77" spans="1:78" ht="5.25" customHeight="1">
      <c r="A77" s="1"/>
      <c r="B77" s="2"/>
      <c r="C77" s="2"/>
      <c r="D77" s="2"/>
      <c r="E77" s="13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5"/>
      <c r="BV77" s="2"/>
      <c r="BW77" s="2"/>
      <c r="BX77" s="2"/>
      <c r="BY77" s="2"/>
      <c r="BZ77" s="1"/>
    </row>
    <row r="78" spans="1:78" ht="12.75" customHeight="1">
      <c r="A78" s="1"/>
      <c r="B78" s="2"/>
      <c r="C78" s="2"/>
      <c r="D78" s="2"/>
      <c r="E78" s="113" t="s">
        <v>445</v>
      </c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12"/>
      <c r="BV78" s="2"/>
      <c r="BW78" s="2"/>
      <c r="BX78" s="2"/>
      <c r="BY78" s="2"/>
      <c r="BZ78" s="1"/>
    </row>
    <row r="79" spans="1:78" ht="6.75" customHeight="1">
      <c r="A79" s="1"/>
      <c r="B79" s="2"/>
      <c r="C79" s="2"/>
      <c r="D79" s="2"/>
      <c r="E79" s="65" t="s">
        <v>446</v>
      </c>
      <c r="F79" s="110"/>
      <c r="G79" s="110"/>
      <c r="H79" s="110"/>
      <c r="I79" s="110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12"/>
      <c r="BV79" s="2"/>
      <c r="BW79" s="2"/>
      <c r="BX79" s="2"/>
      <c r="BY79" s="2"/>
      <c r="BZ79" s="1"/>
    </row>
    <row r="80" spans="1:78" ht="16.5" customHeight="1">
      <c r="A80" s="1"/>
      <c r="B80" s="2"/>
      <c r="C80" s="2"/>
      <c r="D80" s="2"/>
      <c r="E80" s="75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64"/>
      <c r="BV80" s="2"/>
      <c r="BW80" s="2"/>
      <c r="BX80" s="2"/>
      <c r="BY80" s="2"/>
      <c r="BZ80" s="1"/>
    </row>
    <row r="81" spans="1:78" ht="2.25" customHeight="1">
      <c r="A81" s="1"/>
      <c r="B81" s="2"/>
      <c r="C81" s="2"/>
      <c r="D81" s="2"/>
      <c r="E81" s="11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12"/>
      <c r="BV81" s="2"/>
      <c r="BW81" s="2"/>
      <c r="BX81" s="2"/>
      <c r="BY81" s="2"/>
      <c r="BZ81" s="1"/>
    </row>
    <row r="82" spans="1:78" ht="6.75" customHeight="1">
      <c r="A82" s="1"/>
      <c r="B82" s="2"/>
      <c r="C82" s="2"/>
      <c r="D82" s="2"/>
      <c r="E82" s="65" t="s">
        <v>34</v>
      </c>
      <c r="F82" s="62"/>
      <c r="G82" s="62"/>
      <c r="H82" s="62"/>
      <c r="I82" s="62"/>
      <c r="J82" s="62"/>
      <c r="K82" s="62"/>
      <c r="L82" s="62"/>
      <c r="M82" s="62"/>
      <c r="N82" s="62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12"/>
      <c r="BV82" s="2"/>
      <c r="BW82" s="2"/>
      <c r="BX82" s="2"/>
      <c r="BY82" s="2"/>
      <c r="BZ82" s="1"/>
    </row>
    <row r="83" spans="1:78" ht="16.5" customHeight="1">
      <c r="A83" s="1"/>
      <c r="B83" s="2"/>
      <c r="C83" s="2"/>
      <c r="D83" s="2"/>
      <c r="E83" s="75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64"/>
      <c r="BV83" s="2"/>
      <c r="BW83" s="2"/>
      <c r="BX83" s="2"/>
      <c r="BY83" s="2"/>
      <c r="BZ83" s="1"/>
    </row>
    <row r="84" spans="1:78" ht="2.25" customHeight="1">
      <c r="A84" s="1"/>
      <c r="B84" s="2"/>
      <c r="C84" s="2"/>
      <c r="D84" s="2"/>
      <c r="E84" s="11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12"/>
      <c r="BV84" s="2"/>
      <c r="BW84" s="2"/>
      <c r="BX84" s="2"/>
      <c r="BY84" s="2"/>
      <c r="BZ84" s="1"/>
    </row>
    <row r="85" spans="1:78" ht="6.75" customHeight="1">
      <c r="A85" s="1"/>
      <c r="B85" s="2"/>
      <c r="C85" s="2"/>
      <c r="D85" s="2"/>
      <c r="E85" s="65" t="s">
        <v>35</v>
      </c>
      <c r="F85" s="63"/>
      <c r="G85" s="63"/>
      <c r="H85" s="63"/>
      <c r="I85" s="63"/>
      <c r="J85" s="7"/>
      <c r="K85" s="7"/>
      <c r="L85" s="7"/>
      <c r="M85" s="7"/>
      <c r="N85" s="7"/>
      <c r="O85" s="7"/>
      <c r="P85" s="7"/>
      <c r="Q85" s="86" t="s">
        <v>447</v>
      </c>
      <c r="R85" s="110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12"/>
      <c r="BV85" s="2"/>
      <c r="BW85" s="2"/>
      <c r="BX85" s="2"/>
      <c r="BY85" s="2"/>
      <c r="BZ85" s="1"/>
    </row>
    <row r="86" spans="1:78" ht="16.5" customHeight="1">
      <c r="A86" s="1"/>
      <c r="B86" s="2"/>
      <c r="C86" s="2"/>
      <c r="D86" s="2"/>
      <c r="E86" s="75"/>
      <c r="F86" s="76"/>
      <c r="G86" s="76"/>
      <c r="H86" s="76"/>
      <c r="I86" s="76"/>
      <c r="J86" s="76"/>
      <c r="K86" s="76"/>
      <c r="L86" s="76"/>
      <c r="M86" s="76"/>
      <c r="N86" s="7"/>
      <c r="O86" s="7"/>
      <c r="P86" s="7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64"/>
      <c r="BV86" s="2"/>
      <c r="BW86" s="2"/>
      <c r="BX86" s="2"/>
      <c r="BY86" s="2"/>
      <c r="BZ86" s="1"/>
    </row>
    <row r="87" spans="1:78" ht="2.25" customHeight="1">
      <c r="A87" s="1"/>
      <c r="B87" s="2"/>
      <c r="C87" s="2"/>
      <c r="D87" s="2"/>
      <c r="E87" s="11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12"/>
      <c r="BV87" s="2"/>
      <c r="BW87" s="2"/>
      <c r="BX87" s="2"/>
      <c r="BY87" s="2"/>
      <c r="BZ87" s="1"/>
    </row>
    <row r="88" spans="1:78" ht="6.75" customHeight="1">
      <c r="A88" s="1"/>
      <c r="B88" s="2"/>
      <c r="C88" s="2"/>
      <c r="D88" s="2"/>
      <c r="E88" s="65" t="s">
        <v>35</v>
      </c>
      <c r="F88" s="63"/>
      <c r="G88" s="63"/>
      <c r="H88" s="63"/>
      <c r="I88" s="63"/>
      <c r="J88" s="7"/>
      <c r="K88" s="7"/>
      <c r="L88" s="7"/>
      <c r="M88" s="7"/>
      <c r="N88" s="7"/>
      <c r="O88" s="7"/>
      <c r="P88" s="7"/>
      <c r="Q88" s="86" t="s">
        <v>416</v>
      </c>
      <c r="R88" s="62"/>
      <c r="S88" s="62"/>
      <c r="T88" s="62"/>
      <c r="U88" s="62"/>
      <c r="V88" s="62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12"/>
      <c r="BV88" s="2"/>
      <c r="BW88" s="2"/>
      <c r="BX88" s="2"/>
      <c r="BY88" s="2"/>
      <c r="BZ88" s="1"/>
    </row>
    <row r="89" spans="1:78" ht="16.5" customHeight="1">
      <c r="A89" s="1"/>
      <c r="B89" s="2"/>
      <c r="C89" s="2"/>
      <c r="D89" s="2"/>
      <c r="E89" s="75"/>
      <c r="F89" s="76"/>
      <c r="G89" s="76"/>
      <c r="H89" s="76"/>
      <c r="I89" s="76"/>
      <c r="J89" s="76"/>
      <c r="K89" s="76"/>
      <c r="L89" s="76"/>
      <c r="M89" s="76"/>
      <c r="N89" s="7"/>
      <c r="O89" s="7"/>
      <c r="P89" s="7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64"/>
      <c r="BV89" s="2"/>
      <c r="BW89" s="2"/>
      <c r="BX89" s="2"/>
      <c r="BY89" s="2"/>
      <c r="BZ89" s="1"/>
    </row>
    <row r="90" spans="1:78" ht="2.25" customHeight="1">
      <c r="A90" s="1"/>
      <c r="B90" s="2"/>
      <c r="C90" s="2"/>
      <c r="D90" s="2"/>
      <c r="E90" s="13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5"/>
      <c r="BV90" s="2"/>
      <c r="BW90" s="2"/>
      <c r="BX90" s="2"/>
      <c r="BY90" s="2"/>
      <c r="BZ90" s="1"/>
    </row>
    <row r="91" spans="1:78" ht="15" customHeight="1" thickBot="1">
      <c r="A91" s="1"/>
      <c r="B91" s="2"/>
      <c r="C91" s="2"/>
      <c r="D91" s="5"/>
      <c r="E91" s="2"/>
      <c r="F91" s="2"/>
      <c r="G91" s="2"/>
      <c r="H91" s="71" t="s">
        <v>619</v>
      </c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71" t="s">
        <v>619</v>
      </c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3"/>
      <c r="BT91" s="73"/>
      <c r="BU91" s="2"/>
      <c r="BV91" s="6"/>
      <c r="BW91" s="2"/>
      <c r="BX91" s="2"/>
      <c r="BY91" s="2"/>
      <c r="BZ91" s="1"/>
    </row>
    <row r="92" spans="1:78" ht="6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1"/>
    </row>
    <row r="93" spans="1:78" ht="7.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1"/>
    </row>
    <row r="94" spans="1:78" ht="4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</sheetData>
  <sheetProtection sheet="1" objects="1" scenarios="1"/>
  <mergeCells count="85">
    <mergeCell ref="BG10:BK10"/>
    <mergeCell ref="E13:M13"/>
    <mergeCell ref="D1:S1"/>
    <mergeCell ref="E7:N7"/>
    <mergeCell ref="G11:Z11"/>
    <mergeCell ref="O7:AM7"/>
    <mergeCell ref="AA10:AF10"/>
    <mergeCell ref="D3:BV3"/>
    <mergeCell ref="E23:M23"/>
    <mergeCell ref="E14:BU14"/>
    <mergeCell ref="E17:BU17"/>
    <mergeCell ref="E16:J16"/>
    <mergeCell ref="E24:BU24"/>
    <mergeCell ref="E26:J26"/>
    <mergeCell ref="E27:BU27"/>
    <mergeCell ref="AA11:BC11"/>
    <mergeCell ref="BG11:BU11"/>
    <mergeCell ref="AA21:BC21"/>
    <mergeCell ref="BG21:BU21"/>
    <mergeCell ref="AA20:AF20"/>
    <mergeCell ref="BG20:BK20"/>
    <mergeCell ref="G21:Z21"/>
    <mergeCell ref="E29:BU29"/>
    <mergeCell ref="G30:BF30"/>
    <mergeCell ref="E32:AE32"/>
    <mergeCell ref="S33:Z33"/>
    <mergeCell ref="G34:L34"/>
    <mergeCell ref="O34:R34"/>
    <mergeCell ref="S34:BU34"/>
    <mergeCell ref="S36:BU36"/>
    <mergeCell ref="S38:BU38"/>
    <mergeCell ref="E39:X39"/>
    <mergeCell ref="E40:S40"/>
    <mergeCell ref="AO40:AQ40"/>
    <mergeCell ref="E41:AK41"/>
    <mergeCell ref="AO41:BU41"/>
    <mergeCell ref="E43:G43"/>
    <mergeCell ref="E44:BU44"/>
    <mergeCell ref="E46:BU46"/>
    <mergeCell ref="E49:BU49"/>
    <mergeCell ref="E61:AE61"/>
    <mergeCell ref="F59:Z59"/>
    <mergeCell ref="AB59:AV59"/>
    <mergeCell ref="AX59:BU59"/>
    <mergeCell ref="E58:AK58"/>
    <mergeCell ref="E51:BU51"/>
    <mergeCell ref="E48:L48"/>
    <mergeCell ref="E52:X52"/>
    <mergeCell ref="E53:S53"/>
    <mergeCell ref="AO53:AQ53"/>
    <mergeCell ref="E54:AK54"/>
    <mergeCell ref="AO54:BU54"/>
    <mergeCell ref="E56:G56"/>
    <mergeCell ref="E57:BU57"/>
    <mergeCell ref="E62:AK62"/>
    <mergeCell ref="E64:S64"/>
    <mergeCell ref="W64:BU64"/>
    <mergeCell ref="E63:J63"/>
    <mergeCell ref="W63:AT63"/>
    <mergeCell ref="W66:BU66"/>
    <mergeCell ref="E67:BU67"/>
    <mergeCell ref="G69:L69"/>
    <mergeCell ref="O69:R69"/>
    <mergeCell ref="S69:BU69"/>
    <mergeCell ref="S68:W68"/>
    <mergeCell ref="S71:X71"/>
    <mergeCell ref="S72:AQ72"/>
    <mergeCell ref="E74:BU74"/>
    <mergeCell ref="E75:BU75"/>
    <mergeCell ref="E83:BU83"/>
    <mergeCell ref="E82:N82"/>
    <mergeCell ref="E85:I85"/>
    <mergeCell ref="E76:BU76"/>
    <mergeCell ref="E78:AE78"/>
    <mergeCell ref="E80:BU80"/>
    <mergeCell ref="E79:I79"/>
    <mergeCell ref="E86:M86"/>
    <mergeCell ref="Q86:BU86"/>
    <mergeCell ref="Q85:R85"/>
    <mergeCell ref="H91:R91"/>
    <mergeCell ref="BH91:BT91"/>
    <mergeCell ref="E88:I88"/>
    <mergeCell ref="E89:M89"/>
    <mergeCell ref="Q89:BU89"/>
    <mergeCell ref="Q88:V88"/>
  </mergeCells>
  <printOptions/>
  <pageMargins left="0" right="0" top="0" bottom="0" header="0" footer="0"/>
  <pageSetup fitToHeight="1" fitToWidth="1" horizontalDpi="600" verticalDpi="600" orientation="portrait" paperSize="9" scale="9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BZ98"/>
  <sheetViews>
    <sheetView showGridLines="0" showRowColHeaders="0" workbookViewId="0" topLeftCell="A1">
      <pane ySplit="1" topLeftCell="BM2" activePane="bottomLeft" state="frozen"/>
      <selection pane="topLeft" activeCell="F7" sqref="F7:BB7"/>
      <selection pane="bottomLeft" activeCell="F11" sqref="F11:AL11"/>
    </sheetView>
  </sheetViews>
  <sheetFormatPr defaultColWidth="11.421875" defaultRowHeight="12.75" zeroHeight="1"/>
  <cols>
    <col min="1" max="1" width="0.85546875" style="0" customWidth="1"/>
    <col min="2" max="4" width="2.57421875" style="0" customWidth="1"/>
    <col min="5" max="5" width="2.7109375" style="0" customWidth="1"/>
    <col min="6" max="6" width="2.140625" style="0" customWidth="1"/>
    <col min="7" max="7" width="0.5625" style="0" customWidth="1"/>
    <col min="8" max="8" width="1.7109375" style="0" customWidth="1"/>
    <col min="9" max="9" width="0.71875" style="0" customWidth="1"/>
    <col min="10" max="10" width="1.57421875" style="0" customWidth="1"/>
    <col min="11" max="11" width="0.71875" style="0" customWidth="1"/>
    <col min="12" max="12" width="1.28515625" style="0" customWidth="1"/>
    <col min="13" max="13" width="1.7109375" style="0" customWidth="1"/>
    <col min="14" max="14" width="2.140625" style="0" customWidth="1"/>
    <col min="15" max="15" width="0.42578125" style="0" customWidth="1"/>
    <col min="16" max="16" width="2.00390625" style="0" customWidth="1"/>
    <col min="17" max="17" width="0.71875" style="0" customWidth="1"/>
    <col min="18" max="18" width="1.8515625" style="0" customWidth="1"/>
    <col min="19" max="19" width="0.71875" style="0" customWidth="1"/>
    <col min="20" max="20" width="1.7109375" style="0" customWidth="1"/>
    <col min="21" max="21" width="1.1484375" style="0" customWidth="1"/>
    <col min="22" max="22" width="2.00390625" style="0" customWidth="1"/>
    <col min="23" max="23" width="0.71875" style="0" customWidth="1"/>
    <col min="24" max="24" width="1.28515625" style="0" customWidth="1"/>
    <col min="25" max="25" width="0.85546875" style="0" customWidth="1"/>
    <col min="26" max="26" width="1.8515625" style="0" customWidth="1"/>
    <col min="27" max="27" width="1.28515625" style="0" customWidth="1"/>
    <col min="28" max="28" width="1.57421875" style="0" customWidth="1"/>
    <col min="29" max="29" width="0.71875" style="0" customWidth="1"/>
    <col min="30" max="30" width="1.7109375" style="0" customWidth="1"/>
    <col min="31" max="31" width="0.71875" style="0" customWidth="1"/>
    <col min="32" max="32" width="2.140625" style="0" customWidth="1"/>
    <col min="33" max="33" width="0.5625" style="0" customWidth="1"/>
    <col min="34" max="34" width="1.7109375" style="0" customWidth="1"/>
    <col min="35" max="35" width="1.1484375" style="0" customWidth="1"/>
    <col min="36" max="36" width="1.421875" style="0" customWidth="1"/>
    <col min="37" max="37" width="0.71875" style="0" customWidth="1"/>
    <col min="38" max="38" width="2.140625" style="0" customWidth="1"/>
    <col min="39" max="39" width="0.5625" style="0" customWidth="1"/>
    <col min="40" max="40" width="2.140625" style="0" customWidth="1"/>
    <col min="41" max="41" width="0.42578125" style="0" customWidth="1"/>
    <col min="42" max="42" width="1.7109375" style="0" customWidth="1"/>
    <col min="43" max="43" width="0.71875" style="0" customWidth="1"/>
    <col min="44" max="44" width="1.8515625" style="0" customWidth="1"/>
    <col min="45" max="45" width="0.85546875" style="0" customWidth="1"/>
    <col min="46" max="46" width="2.140625" style="0" customWidth="1"/>
    <col min="47" max="47" width="0.5625" style="0" customWidth="1"/>
    <col min="48" max="48" width="1.57421875" style="0" customWidth="1"/>
    <col min="49" max="49" width="0.71875" style="0" customWidth="1"/>
    <col min="50" max="50" width="1.8515625" style="0" customWidth="1"/>
    <col min="51" max="51" width="0.9921875" style="0" customWidth="1"/>
    <col min="52" max="52" width="2.00390625" style="0" customWidth="1"/>
    <col min="53" max="53" width="0.71875" style="0" customWidth="1"/>
    <col min="54" max="54" width="1.7109375" style="0" customWidth="1"/>
    <col min="55" max="55" width="0.71875" style="0" customWidth="1"/>
    <col min="56" max="56" width="1.8515625" style="0" customWidth="1"/>
    <col min="57" max="57" width="0.71875" style="0" customWidth="1"/>
    <col min="58" max="58" width="2.140625" style="0" customWidth="1"/>
    <col min="59" max="59" width="0.5625" style="0" customWidth="1"/>
    <col min="60" max="60" width="1.7109375" style="0" customWidth="1"/>
    <col min="61" max="61" width="0.71875" style="0" customWidth="1"/>
    <col min="62" max="62" width="1.8515625" style="0" customWidth="1"/>
    <col min="63" max="63" width="0.71875" style="0" customWidth="1"/>
    <col min="64" max="64" width="1.8515625" style="0" customWidth="1"/>
    <col min="65" max="65" width="0.85546875" style="0" customWidth="1"/>
    <col min="66" max="66" width="2.140625" style="0" customWidth="1"/>
    <col min="67" max="67" width="0.5625" style="0" customWidth="1"/>
    <col min="68" max="68" width="1.7109375" style="0" customWidth="1"/>
    <col min="69" max="69" width="0.71875" style="0" customWidth="1"/>
    <col min="70" max="70" width="1.7109375" style="0" customWidth="1"/>
    <col min="71" max="71" width="1.1484375" style="0" customWidth="1"/>
    <col min="72" max="72" width="1.7109375" style="0" customWidth="1"/>
    <col min="73" max="73" width="1.1484375" style="0" customWidth="1"/>
    <col min="74" max="74" width="1.7109375" style="0" customWidth="1"/>
    <col min="75" max="75" width="2.7109375" style="0" customWidth="1"/>
    <col min="76" max="77" width="2.28125" style="0" customWidth="1"/>
    <col min="78" max="78" width="0.85546875" style="0" customWidth="1"/>
    <col min="79" max="16384" width="0" style="0" hidden="1" customWidth="1"/>
  </cols>
  <sheetData>
    <row r="1" spans="1:78" ht="18" customHeight="1">
      <c r="A1" s="1"/>
      <c r="B1" s="1"/>
      <c r="C1" s="1"/>
      <c r="D1" s="1"/>
      <c r="E1" s="116" t="s">
        <v>421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9" customHeight="1">
      <c r="A3" s="1"/>
      <c r="B3" s="2"/>
      <c r="C3" s="2"/>
      <c r="D3" s="2"/>
      <c r="E3" s="134" t="s">
        <v>65</v>
      </c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2"/>
      <c r="BY3" s="2"/>
      <c r="BZ3" s="1"/>
    </row>
    <row r="4" spans="1:78" ht="9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1"/>
    </row>
    <row r="5" spans="1:78" ht="15" customHeight="1">
      <c r="A5" s="1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"/>
      <c r="BX5" s="2"/>
      <c r="BY5" s="2"/>
      <c r="BZ5" s="1"/>
    </row>
    <row r="6" spans="1:78" ht="5.25" customHeight="1">
      <c r="A6" s="1"/>
      <c r="B6" s="2"/>
      <c r="C6" s="2"/>
      <c r="D6" s="2"/>
      <c r="E6" s="2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10"/>
      <c r="BW6" s="2"/>
      <c r="BX6" s="2"/>
      <c r="BY6" s="2"/>
      <c r="BZ6" s="1"/>
    </row>
    <row r="7" spans="1:78" ht="16.5" customHeight="1">
      <c r="A7" s="1"/>
      <c r="B7" s="2"/>
      <c r="C7" s="2"/>
      <c r="D7" s="2"/>
      <c r="E7" s="2"/>
      <c r="F7" s="90" t="s">
        <v>27</v>
      </c>
      <c r="G7" s="91"/>
      <c r="H7" s="91"/>
      <c r="I7" s="91"/>
      <c r="J7" s="91"/>
      <c r="K7" s="91"/>
      <c r="L7" s="91"/>
      <c r="M7" s="91"/>
      <c r="N7" s="91"/>
      <c r="O7" s="91"/>
      <c r="P7" s="133">
        <f>IF(ZFaSteuernummer="","",ZFaSteuernummer)</f>
      </c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12"/>
      <c r="BW7" s="2"/>
      <c r="BX7" s="2"/>
      <c r="BY7" s="2"/>
      <c r="BZ7" s="1"/>
    </row>
    <row r="8" spans="1:78" ht="3" customHeight="1">
      <c r="A8" s="1"/>
      <c r="B8" s="2"/>
      <c r="C8" s="2"/>
      <c r="D8" s="2"/>
      <c r="E8" s="2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5"/>
      <c r="BW8" s="2"/>
      <c r="BX8" s="2"/>
      <c r="BY8" s="2"/>
      <c r="BZ8" s="1"/>
    </row>
    <row r="9" spans="1:78" ht="13.5" customHeight="1">
      <c r="A9" s="1"/>
      <c r="B9" s="2"/>
      <c r="C9" s="2"/>
      <c r="D9" s="2"/>
      <c r="E9" s="2"/>
      <c r="F9" s="130" t="s">
        <v>38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10"/>
      <c r="BW9" s="2"/>
      <c r="BX9" s="2"/>
      <c r="BY9" s="2"/>
      <c r="BZ9" s="1"/>
    </row>
    <row r="10" spans="1:78" ht="6.75" customHeight="1">
      <c r="A10" s="1"/>
      <c r="B10" s="2"/>
      <c r="C10" s="2"/>
      <c r="D10" s="2"/>
      <c r="E10" s="2"/>
      <c r="F10" s="65" t="s">
        <v>39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86" t="s">
        <v>40</v>
      </c>
      <c r="AQ10" s="86"/>
      <c r="AR10" s="86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12"/>
      <c r="BW10" s="2"/>
      <c r="BX10" s="2"/>
      <c r="BY10" s="2"/>
      <c r="BZ10" s="1"/>
    </row>
    <row r="11" spans="1:78" ht="16.5" customHeight="1">
      <c r="A11" s="1"/>
      <c r="B11" s="2"/>
      <c r="C11" s="2"/>
      <c r="D11" s="2"/>
      <c r="E11" s="2"/>
      <c r="F11" s="75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7"/>
      <c r="AN11" s="7"/>
      <c r="AO11" s="7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64"/>
      <c r="BW11" s="2"/>
      <c r="BX11" s="2"/>
      <c r="BY11" s="2"/>
      <c r="BZ11" s="1"/>
    </row>
    <row r="12" spans="1:78" ht="1.5" customHeight="1">
      <c r="A12" s="1"/>
      <c r="B12" s="2"/>
      <c r="C12" s="2"/>
      <c r="D12" s="2"/>
      <c r="E12" s="2"/>
      <c r="F12" s="1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12"/>
      <c r="BW12" s="2"/>
      <c r="BX12" s="2"/>
      <c r="BY12" s="2"/>
      <c r="BZ12" s="1"/>
    </row>
    <row r="13" spans="1:78" ht="6.75" customHeight="1">
      <c r="A13" s="1"/>
      <c r="B13" s="2"/>
      <c r="C13" s="2"/>
      <c r="D13" s="2"/>
      <c r="E13" s="2"/>
      <c r="F13" s="65" t="s">
        <v>41</v>
      </c>
      <c r="G13" s="86"/>
      <c r="H13" s="8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12"/>
      <c r="BW13" s="2"/>
      <c r="BX13" s="2"/>
      <c r="BY13" s="2"/>
      <c r="BZ13" s="1"/>
    </row>
    <row r="14" spans="1:78" ht="16.5" customHeight="1">
      <c r="A14" s="1"/>
      <c r="B14" s="2"/>
      <c r="C14" s="2"/>
      <c r="D14" s="2"/>
      <c r="E14" s="2"/>
      <c r="F14" s="75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64"/>
      <c r="BW14" s="2"/>
      <c r="BX14" s="2"/>
      <c r="BY14" s="2"/>
      <c r="BZ14" s="1"/>
    </row>
    <row r="15" spans="1:78" ht="1.5" customHeight="1">
      <c r="A15" s="1"/>
      <c r="B15" s="2"/>
      <c r="C15" s="2"/>
      <c r="D15" s="2"/>
      <c r="E15" s="2"/>
      <c r="F15" s="1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12"/>
      <c r="BW15" s="2"/>
      <c r="BX15" s="2"/>
      <c r="BY15" s="2"/>
      <c r="BZ15" s="1"/>
    </row>
    <row r="16" spans="1:78" ht="6.75" customHeight="1">
      <c r="A16" s="1"/>
      <c r="B16" s="2"/>
      <c r="C16" s="2"/>
      <c r="D16" s="2"/>
      <c r="E16" s="2"/>
      <c r="F16" s="65" t="s">
        <v>42</v>
      </c>
      <c r="G16" s="86"/>
      <c r="H16" s="86"/>
      <c r="I16" s="126"/>
      <c r="J16" s="126"/>
      <c r="K16" s="126"/>
      <c r="L16" s="126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12"/>
      <c r="BW16" s="2"/>
      <c r="BX16" s="2"/>
      <c r="BY16" s="2"/>
      <c r="BZ16" s="1"/>
    </row>
    <row r="17" spans="1:78" ht="16.5" customHeight="1">
      <c r="A17" s="1"/>
      <c r="B17" s="2"/>
      <c r="C17" s="2"/>
      <c r="D17" s="2"/>
      <c r="E17" s="2"/>
      <c r="F17" s="75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64"/>
      <c r="BW17" s="2"/>
      <c r="BX17" s="2"/>
      <c r="BY17" s="2"/>
      <c r="BZ17" s="1"/>
    </row>
    <row r="18" spans="1:78" ht="3" customHeight="1">
      <c r="A18" s="1"/>
      <c r="B18" s="2"/>
      <c r="C18" s="2"/>
      <c r="D18" s="2"/>
      <c r="E18" s="2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5"/>
      <c r="BW18" s="2"/>
      <c r="BX18" s="2"/>
      <c r="BY18" s="2"/>
      <c r="BZ18" s="1"/>
    </row>
    <row r="19" spans="1:78" ht="12" customHeight="1">
      <c r="A19" s="1"/>
      <c r="B19" s="2"/>
      <c r="C19" s="2"/>
      <c r="D19" s="2"/>
      <c r="E19" s="2"/>
      <c r="F19" s="97" t="s">
        <v>472</v>
      </c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12"/>
      <c r="BW19" s="2"/>
      <c r="BX19" s="2"/>
      <c r="BY19" s="2"/>
      <c r="BZ19" s="1"/>
    </row>
    <row r="20" spans="1:78" ht="11.25" customHeight="1">
      <c r="A20" s="1"/>
      <c r="B20" s="2"/>
      <c r="C20" s="2"/>
      <c r="D20" s="2"/>
      <c r="E20" s="2"/>
      <c r="F20" s="114" t="s">
        <v>473</v>
      </c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12"/>
      <c r="BW20" s="2"/>
      <c r="BX20" s="2"/>
      <c r="BY20" s="2"/>
      <c r="BZ20" s="1"/>
    </row>
    <row r="21" spans="1:78" ht="6.75" customHeight="1">
      <c r="A21" s="1"/>
      <c r="B21" s="2"/>
      <c r="C21" s="2"/>
      <c r="D21" s="2"/>
      <c r="E21" s="2"/>
      <c r="F21" s="1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41" t="s">
        <v>502</v>
      </c>
      <c r="U21" s="129"/>
      <c r="V21" s="129"/>
      <c r="W21" s="129"/>
      <c r="X21" s="129"/>
      <c r="Y21" s="129"/>
      <c r="Z21" s="129"/>
      <c r="AA21" s="129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12"/>
      <c r="BW21" s="2"/>
      <c r="BX21" s="2"/>
      <c r="BY21" s="2"/>
      <c r="BZ21" s="1"/>
    </row>
    <row r="22" spans="1:78" ht="16.5" customHeight="1">
      <c r="A22" s="1"/>
      <c r="B22" s="2"/>
      <c r="C22" s="2"/>
      <c r="D22" s="2"/>
      <c r="E22" s="2"/>
      <c r="F22" s="52"/>
      <c r="G22" s="7"/>
      <c r="H22" s="128" t="s">
        <v>430</v>
      </c>
      <c r="I22" s="128"/>
      <c r="J22" s="128"/>
      <c r="K22" s="128"/>
      <c r="L22" s="128"/>
      <c r="M22" s="128"/>
      <c r="N22" s="53"/>
      <c r="O22" s="7"/>
      <c r="P22" s="128" t="s">
        <v>431</v>
      </c>
      <c r="Q22" s="128"/>
      <c r="R22" s="128"/>
      <c r="S22" s="128"/>
      <c r="T22" s="81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64"/>
      <c r="BW22" s="2"/>
      <c r="BX22" s="2"/>
      <c r="BY22" s="2"/>
      <c r="BZ22" s="1"/>
    </row>
    <row r="23" spans="1:78" ht="4.5" customHeight="1">
      <c r="A23" s="1"/>
      <c r="B23" s="2"/>
      <c r="C23" s="2"/>
      <c r="D23" s="2"/>
      <c r="E23" s="2"/>
      <c r="F23" s="1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12"/>
      <c r="BW23" s="2"/>
      <c r="BX23" s="2"/>
      <c r="BY23" s="2"/>
      <c r="BZ23" s="1"/>
    </row>
    <row r="24" spans="1:78" ht="16.5" customHeight="1">
      <c r="A24" s="1"/>
      <c r="B24" s="2"/>
      <c r="C24" s="2"/>
      <c r="D24" s="2"/>
      <c r="E24" s="2"/>
      <c r="F24" s="1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81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64"/>
      <c r="BW24" s="2"/>
      <c r="BX24" s="2"/>
      <c r="BY24" s="2"/>
      <c r="BZ24" s="1"/>
    </row>
    <row r="25" spans="1:78" ht="1.5" customHeight="1">
      <c r="A25" s="1"/>
      <c r="B25" s="2"/>
      <c r="C25" s="2"/>
      <c r="D25" s="2"/>
      <c r="E25" s="2"/>
      <c r="F25" s="1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12"/>
      <c r="BW25" s="2"/>
      <c r="BX25" s="2"/>
      <c r="BY25" s="2"/>
      <c r="BZ25" s="1"/>
    </row>
    <row r="26" spans="1:78" ht="6.75" customHeight="1">
      <c r="A26" s="1"/>
      <c r="B26" s="2"/>
      <c r="C26" s="2"/>
      <c r="D26" s="2"/>
      <c r="E26" s="2"/>
      <c r="F26" s="1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86" t="s">
        <v>165</v>
      </c>
      <c r="U26" s="110"/>
      <c r="V26" s="110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12"/>
      <c r="BW26" s="2"/>
      <c r="BX26" s="2"/>
      <c r="BY26" s="2"/>
      <c r="BZ26" s="1"/>
    </row>
    <row r="27" spans="1:78" ht="16.5" customHeight="1">
      <c r="A27" s="1"/>
      <c r="B27" s="2"/>
      <c r="C27" s="2"/>
      <c r="D27" s="2"/>
      <c r="E27" s="2"/>
      <c r="F27" s="1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81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12"/>
      <c r="BW27" s="2"/>
      <c r="BX27" s="2"/>
      <c r="BY27" s="2"/>
      <c r="BZ27" s="1"/>
    </row>
    <row r="28" spans="1:78" ht="2.25" customHeight="1">
      <c r="A28" s="1"/>
      <c r="B28" s="2"/>
      <c r="C28" s="2"/>
      <c r="D28" s="2"/>
      <c r="E28" s="2"/>
      <c r="F28" s="1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5"/>
      <c r="BW28" s="2"/>
      <c r="BX28" s="2"/>
      <c r="BY28" s="2"/>
      <c r="BZ28" s="1"/>
    </row>
    <row r="29" spans="1:78" ht="1.5" customHeight="1">
      <c r="A29" s="1"/>
      <c r="B29" s="2"/>
      <c r="C29" s="2"/>
      <c r="D29" s="2"/>
      <c r="E29" s="2"/>
      <c r="F29" s="1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12"/>
      <c r="BW29" s="2"/>
      <c r="BX29" s="2"/>
      <c r="BY29" s="2"/>
      <c r="BZ29" s="1"/>
    </row>
    <row r="30" spans="1:78" ht="6.75" customHeight="1">
      <c r="A30" s="1"/>
      <c r="B30" s="2"/>
      <c r="C30" s="2"/>
      <c r="D30" s="2"/>
      <c r="E30" s="2"/>
      <c r="F30" s="1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41" t="s">
        <v>503</v>
      </c>
      <c r="U30" s="129"/>
      <c r="V30" s="129"/>
      <c r="W30" s="129"/>
      <c r="X30" s="129"/>
      <c r="Y30" s="129"/>
      <c r="Z30" s="129"/>
      <c r="AA30" s="129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12"/>
      <c r="BW30" s="2"/>
      <c r="BX30" s="2"/>
      <c r="BY30" s="2"/>
      <c r="BZ30" s="1"/>
    </row>
    <row r="31" spans="1:78" ht="16.5" customHeight="1">
      <c r="A31" s="1"/>
      <c r="B31" s="2"/>
      <c r="C31" s="2"/>
      <c r="D31" s="2"/>
      <c r="E31" s="2"/>
      <c r="F31" s="11" t="s">
        <v>65</v>
      </c>
      <c r="G31" s="7"/>
      <c r="H31" s="7"/>
      <c r="I31" s="7"/>
      <c r="J31" s="7"/>
      <c r="K31" s="7"/>
      <c r="L31" s="7"/>
      <c r="M31" s="7"/>
      <c r="N31" s="7"/>
      <c r="O31" s="7"/>
      <c r="P31" s="128"/>
      <c r="Q31" s="128"/>
      <c r="R31" s="128"/>
      <c r="S31" s="128"/>
      <c r="T31" s="81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64"/>
      <c r="BW31" s="2"/>
      <c r="BX31" s="2"/>
      <c r="BY31" s="2"/>
      <c r="BZ31" s="1"/>
    </row>
    <row r="32" spans="1:78" ht="4.5" customHeight="1">
      <c r="A32" s="1"/>
      <c r="B32" s="2"/>
      <c r="C32" s="2"/>
      <c r="D32" s="2"/>
      <c r="E32" s="2"/>
      <c r="F32" s="1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12"/>
      <c r="BW32" s="2"/>
      <c r="BX32" s="2"/>
      <c r="BY32" s="2"/>
      <c r="BZ32" s="1"/>
    </row>
    <row r="33" spans="1:78" ht="16.5" customHeight="1">
      <c r="A33" s="1"/>
      <c r="B33" s="2"/>
      <c r="C33" s="2"/>
      <c r="D33" s="2"/>
      <c r="E33" s="2"/>
      <c r="F33" s="1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81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64"/>
      <c r="BW33" s="2"/>
      <c r="BX33" s="2"/>
      <c r="BY33" s="2"/>
      <c r="BZ33" s="1"/>
    </row>
    <row r="34" spans="1:78" ht="1.5" customHeight="1">
      <c r="A34" s="1"/>
      <c r="B34" s="2"/>
      <c r="C34" s="2"/>
      <c r="D34" s="2"/>
      <c r="E34" s="2"/>
      <c r="F34" s="1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12"/>
      <c r="BW34" s="2"/>
      <c r="BX34" s="2"/>
      <c r="BY34" s="2"/>
      <c r="BZ34" s="1"/>
    </row>
    <row r="35" spans="1:78" ht="6.75" customHeight="1">
      <c r="A35" s="1"/>
      <c r="B35" s="2"/>
      <c r="C35" s="2"/>
      <c r="D35" s="2"/>
      <c r="E35" s="2"/>
      <c r="F35" s="1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86" t="s">
        <v>165</v>
      </c>
      <c r="U35" s="110"/>
      <c r="V35" s="110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12"/>
      <c r="BW35" s="2"/>
      <c r="BX35" s="2"/>
      <c r="BY35" s="2"/>
      <c r="BZ35" s="1"/>
    </row>
    <row r="36" spans="1:78" ht="16.5" customHeight="1">
      <c r="A36" s="1"/>
      <c r="B36" s="2"/>
      <c r="C36" s="2"/>
      <c r="D36" s="2"/>
      <c r="E36" s="2"/>
      <c r="F36" s="1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81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12"/>
      <c r="BW36" s="2"/>
      <c r="BX36" s="2"/>
      <c r="BY36" s="2"/>
      <c r="BZ36" s="1"/>
    </row>
    <row r="37" spans="1:78" ht="2.25" customHeight="1">
      <c r="A37" s="1"/>
      <c r="B37" s="2"/>
      <c r="C37" s="2"/>
      <c r="D37" s="2"/>
      <c r="E37" s="2"/>
      <c r="F37" s="1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5"/>
      <c r="BW37" s="2"/>
      <c r="BX37" s="2"/>
      <c r="BY37" s="2"/>
      <c r="BZ37" s="1"/>
    </row>
    <row r="38" spans="1:78" ht="3" customHeight="1">
      <c r="A38" s="1"/>
      <c r="B38" s="2"/>
      <c r="C38" s="2"/>
      <c r="D38" s="2"/>
      <c r="E38" s="2"/>
      <c r="F38" s="1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12"/>
      <c r="BW38" s="2"/>
      <c r="BX38" s="2"/>
      <c r="BY38" s="2"/>
      <c r="BZ38" s="1"/>
    </row>
    <row r="39" spans="1:78" ht="16.5" customHeight="1">
      <c r="A39" s="1"/>
      <c r="B39" s="2"/>
      <c r="C39" s="2"/>
      <c r="D39" s="2"/>
      <c r="E39" s="2"/>
      <c r="F39" s="1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28" t="s">
        <v>474</v>
      </c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53"/>
      <c r="AM39" s="7"/>
      <c r="AN39" s="128" t="s">
        <v>475</v>
      </c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27"/>
      <c r="BW39" s="2"/>
      <c r="BX39" s="2"/>
      <c r="BY39" s="2"/>
      <c r="BZ39" s="1"/>
    </row>
    <row r="40" spans="1:78" ht="1.5" customHeight="1">
      <c r="A40" s="1"/>
      <c r="B40" s="2"/>
      <c r="C40" s="2"/>
      <c r="D40" s="2"/>
      <c r="E40" s="2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5"/>
      <c r="BW40" s="2"/>
      <c r="BX40" s="2"/>
      <c r="BY40" s="2"/>
      <c r="BZ40" s="1"/>
    </row>
    <row r="41" spans="1:78" ht="4.5" customHeight="1">
      <c r="A41" s="1"/>
      <c r="B41" s="2"/>
      <c r="C41" s="2"/>
      <c r="D41" s="2"/>
      <c r="E41" s="2"/>
      <c r="F41" s="8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10"/>
      <c r="BW41" s="2"/>
      <c r="BX41" s="2"/>
      <c r="BY41" s="2"/>
      <c r="BZ41" s="1"/>
    </row>
    <row r="42" spans="1:78" ht="16.5" customHeight="1">
      <c r="A42" s="1"/>
      <c r="B42" s="2"/>
      <c r="C42" s="2"/>
      <c r="D42" s="2"/>
      <c r="E42" s="2"/>
      <c r="F42" s="113" t="s">
        <v>478</v>
      </c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53"/>
      <c r="BG42" s="7"/>
      <c r="BH42" s="128" t="s">
        <v>476</v>
      </c>
      <c r="BI42" s="128"/>
      <c r="BJ42" s="128"/>
      <c r="BK42" s="128"/>
      <c r="BL42" s="128"/>
      <c r="BM42" s="128"/>
      <c r="BN42" s="53"/>
      <c r="BO42" s="7"/>
      <c r="BP42" s="128" t="s">
        <v>477</v>
      </c>
      <c r="BQ42" s="110"/>
      <c r="BR42" s="110"/>
      <c r="BS42" s="110"/>
      <c r="BT42" s="110"/>
      <c r="BU42" s="110"/>
      <c r="BV42" s="127"/>
      <c r="BW42" s="2"/>
      <c r="BX42" s="2"/>
      <c r="BY42" s="2"/>
      <c r="BZ42" s="1"/>
    </row>
    <row r="43" spans="1:78" ht="2.25" customHeight="1">
      <c r="A43" s="1"/>
      <c r="B43" s="2"/>
      <c r="C43" s="2"/>
      <c r="D43" s="2"/>
      <c r="E43" s="2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5"/>
      <c r="BW43" s="2"/>
      <c r="BX43" s="2"/>
      <c r="BY43" s="2"/>
      <c r="BZ43" s="1"/>
    </row>
    <row r="44" spans="1:78" ht="15" customHeight="1">
      <c r="A44" s="1"/>
      <c r="B44" s="2"/>
      <c r="C44" s="2"/>
      <c r="D44" s="2"/>
      <c r="E44" s="2"/>
      <c r="F44" s="97" t="s">
        <v>479</v>
      </c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12"/>
      <c r="BW44" s="2"/>
      <c r="BX44" s="2"/>
      <c r="BY44" s="2"/>
      <c r="BZ44" s="1"/>
    </row>
    <row r="45" spans="1:78" ht="16.5" customHeight="1">
      <c r="A45" s="1"/>
      <c r="B45" s="2"/>
      <c r="C45" s="2"/>
      <c r="D45" s="2"/>
      <c r="E45" s="2"/>
      <c r="F45" s="52"/>
      <c r="G45" s="7"/>
      <c r="H45" s="128" t="s">
        <v>480</v>
      </c>
      <c r="I45" s="128"/>
      <c r="J45" s="128"/>
      <c r="K45" s="128"/>
      <c r="L45" s="128"/>
      <c r="M45" s="128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7"/>
      <c r="AD45" s="7"/>
      <c r="AE45" s="7"/>
      <c r="AF45" s="7"/>
      <c r="AG45" s="7"/>
      <c r="AH45" s="7"/>
      <c r="AI45" s="7"/>
      <c r="AJ45" s="7"/>
      <c r="AK45" s="7"/>
      <c r="AL45" s="53"/>
      <c r="AM45" s="7"/>
      <c r="AN45" s="128" t="s">
        <v>430</v>
      </c>
      <c r="AO45" s="128"/>
      <c r="AP45" s="128"/>
      <c r="AQ45" s="128"/>
      <c r="AR45" s="128"/>
      <c r="AS45" s="128"/>
      <c r="AT45" s="53"/>
      <c r="AU45" s="7"/>
      <c r="AV45" s="128" t="s">
        <v>481</v>
      </c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27"/>
      <c r="BW45" s="2"/>
      <c r="BX45" s="2"/>
      <c r="BY45" s="2"/>
      <c r="BZ45" s="1"/>
    </row>
    <row r="46" spans="1:78" ht="3" customHeight="1">
      <c r="A46" s="1"/>
      <c r="B46" s="2"/>
      <c r="C46" s="2"/>
      <c r="D46" s="2"/>
      <c r="E46" s="2"/>
      <c r="F46" s="1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12"/>
      <c r="BW46" s="2"/>
      <c r="BX46" s="2"/>
      <c r="BY46" s="2"/>
      <c r="BZ46" s="1"/>
    </row>
    <row r="47" spans="1:78" ht="16.5" customHeight="1">
      <c r="A47" s="1"/>
      <c r="B47" s="2"/>
      <c r="C47" s="2"/>
      <c r="D47" s="2"/>
      <c r="E47" s="2"/>
      <c r="F47" s="11"/>
      <c r="G47" s="7"/>
      <c r="H47" s="128" t="s">
        <v>594</v>
      </c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7"/>
      <c r="AN47" s="7"/>
      <c r="AO47" s="7"/>
      <c r="AP47" s="7"/>
      <c r="AQ47" s="7"/>
      <c r="AR47" s="7"/>
      <c r="AS47" s="7"/>
      <c r="AT47" s="53"/>
      <c r="AU47" s="7"/>
      <c r="AV47" s="128" t="s">
        <v>482</v>
      </c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27"/>
      <c r="BW47" s="2"/>
      <c r="BX47" s="2"/>
      <c r="BY47" s="2"/>
      <c r="BZ47" s="1"/>
    </row>
    <row r="48" spans="1:78" ht="0.75" customHeight="1">
      <c r="A48" s="1"/>
      <c r="B48" s="2"/>
      <c r="C48" s="2"/>
      <c r="D48" s="2"/>
      <c r="E48" s="2"/>
      <c r="F48" s="1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12"/>
      <c r="BW48" s="2"/>
      <c r="BX48" s="2"/>
      <c r="BY48" s="2"/>
      <c r="BZ48" s="1"/>
    </row>
    <row r="49" spans="1:78" ht="16.5" customHeight="1">
      <c r="A49" s="1"/>
      <c r="B49" s="2"/>
      <c r="C49" s="2"/>
      <c r="D49" s="2"/>
      <c r="E49" s="2"/>
      <c r="F49" s="1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128" t="s">
        <v>483</v>
      </c>
      <c r="AW49" s="128"/>
      <c r="AX49" s="128"/>
      <c r="AY49" s="128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7"/>
      <c r="BP49" s="7"/>
      <c r="BQ49" s="7"/>
      <c r="BR49" s="7"/>
      <c r="BS49" s="7"/>
      <c r="BT49" s="7"/>
      <c r="BU49" s="7"/>
      <c r="BV49" s="12"/>
      <c r="BW49" s="2"/>
      <c r="BX49" s="2"/>
      <c r="BY49" s="2"/>
      <c r="BZ49" s="1"/>
    </row>
    <row r="50" spans="1:78" ht="3" customHeight="1">
      <c r="A50" s="1"/>
      <c r="B50" s="2"/>
      <c r="C50" s="2"/>
      <c r="D50" s="2"/>
      <c r="E50" s="2"/>
      <c r="F50" s="13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5"/>
      <c r="BW50" s="2"/>
      <c r="BX50" s="2"/>
      <c r="BY50" s="2"/>
      <c r="BZ50" s="1"/>
    </row>
    <row r="51" spans="1:78" ht="14.25" customHeight="1">
      <c r="A51" s="1"/>
      <c r="B51" s="2"/>
      <c r="C51" s="2"/>
      <c r="D51" s="2"/>
      <c r="E51" s="2"/>
      <c r="F51" s="97" t="s">
        <v>484</v>
      </c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12"/>
      <c r="BW51" s="2"/>
      <c r="BX51" s="2"/>
      <c r="BY51" s="2"/>
      <c r="BZ51" s="1"/>
    </row>
    <row r="52" spans="1:78" ht="6.75" customHeight="1">
      <c r="A52" s="1"/>
      <c r="B52" s="2"/>
      <c r="C52" s="2"/>
      <c r="D52" s="2"/>
      <c r="E52" s="2"/>
      <c r="F52" s="65" t="s">
        <v>446</v>
      </c>
      <c r="G52" s="86"/>
      <c r="H52" s="86"/>
      <c r="I52" s="110"/>
      <c r="J52" s="110"/>
      <c r="K52" s="110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12"/>
      <c r="BW52" s="2"/>
      <c r="BX52" s="2"/>
      <c r="BY52" s="2"/>
      <c r="BZ52" s="1"/>
    </row>
    <row r="53" spans="1:78" ht="16.5" customHeight="1">
      <c r="A53" s="1"/>
      <c r="B53" s="2"/>
      <c r="C53" s="2"/>
      <c r="D53" s="2"/>
      <c r="E53" s="2"/>
      <c r="F53" s="75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64"/>
      <c r="BW53" s="2"/>
      <c r="BX53" s="2"/>
      <c r="BY53" s="2"/>
      <c r="BZ53" s="1"/>
    </row>
    <row r="54" spans="1:78" ht="2.25" customHeight="1">
      <c r="A54" s="1"/>
      <c r="B54" s="2"/>
      <c r="C54" s="2"/>
      <c r="D54" s="2"/>
      <c r="E54" s="2"/>
      <c r="F54" s="1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12"/>
      <c r="BW54" s="2"/>
      <c r="BX54" s="2"/>
      <c r="BY54" s="2"/>
      <c r="BZ54" s="1"/>
    </row>
    <row r="55" spans="1:78" ht="6.75" customHeight="1">
      <c r="A55" s="1"/>
      <c r="B55" s="2"/>
      <c r="C55" s="2"/>
      <c r="D55" s="2"/>
      <c r="E55" s="2"/>
      <c r="F55" s="65" t="s">
        <v>34</v>
      </c>
      <c r="G55" s="62"/>
      <c r="H55" s="62"/>
      <c r="I55" s="62"/>
      <c r="J55" s="62"/>
      <c r="K55" s="62"/>
      <c r="L55" s="62"/>
      <c r="M55" s="62"/>
      <c r="N55" s="62"/>
      <c r="O55" s="62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12"/>
      <c r="BW55" s="2"/>
      <c r="BX55" s="2"/>
      <c r="BY55" s="2"/>
      <c r="BZ55" s="1"/>
    </row>
    <row r="56" spans="1:78" ht="16.5" customHeight="1">
      <c r="A56" s="1"/>
      <c r="B56" s="2"/>
      <c r="C56" s="2"/>
      <c r="D56" s="2"/>
      <c r="E56" s="2"/>
      <c r="F56" s="75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64"/>
      <c r="BW56" s="2"/>
      <c r="BX56" s="2"/>
      <c r="BY56" s="2"/>
      <c r="BZ56" s="1"/>
    </row>
    <row r="57" spans="1:78" ht="2.25" customHeight="1">
      <c r="A57" s="1"/>
      <c r="B57" s="2"/>
      <c r="C57" s="2"/>
      <c r="D57" s="2"/>
      <c r="E57" s="2"/>
      <c r="F57" s="1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12"/>
      <c r="BW57" s="2"/>
      <c r="BX57" s="2"/>
      <c r="BY57" s="2"/>
      <c r="BZ57" s="1"/>
    </row>
    <row r="58" spans="1:78" ht="6.75" customHeight="1">
      <c r="A58" s="1"/>
      <c r="B58" s="2"/>
      <c r="C58" s="2"/>
      <c r="D58" s="2"/>
      <c r="E58" s="2"/>
      <c r="F58" s="65" t="s">
        <v>35</v>
      </c>
      <c r="G58" s="139"/>
      <c r="H58" s="139"/>
      <c r="I58" s="139"/>
      <c r="J58" s="139"/>
      <c r="K58" s="7"/>
      <c r="L58" s="7"/>
      <c r="M58" s="7"/>
      <c r="N58" s="7"/>
      <c r="O58" s="7"/>
      <c r="P58" s="7"/>
      <c r="Q58" s="7"/>
      <c r="R58" s="86" t="s">
        <v>447</v>
      </c>
      <c r="S58" s="110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12"/>
      <c r="BW58" s="2"/>
      <c r="BX58" s="2"/>
      <c r="BY58" s="2"/>
      <c r="BZ58" s="1"/>
    </row>
    <row r="59" spans="1:78" ht="16.5" customHeight="1">
      <c r="A59" s="1"/>
      <c r="B59" s="2"/>
      <c r="C59" s="2"/>
      <c r="D59" s="2"/>
      <c r="E59" s="2"/>
      <c r="F59" s="75"/>
      <c r="G59" s="81"/>
      <c r="H59" s="81"/>
      <c r="I59" s="81"/>
      <c r="J59" s="81"/>
      <c r="K59" s="81"/>
      <c r="L59" s="81"/>
      <c r="M59" s="81"/>
      <c r="N59" s="81"/>
      <c r="O59" s="7"/>
      <c r="P59" s="7"/>
      <c r="Q59" s="7"/>
      <c r="R59" s="81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81"/>
      <c r="BU59" s="76"/>
      <c r="BV59" s="64"/>
      <c r="BW59" s="2"/>
      <c r="BX59" s="2"/>
      <c r="BY59" s="2"/>
      <c r="BZ59" s="1"/>
    </row>
    <row r="60" spans="1:78" ht="1.5" customHeight="1">
      <c r="A60" s="1"/>
      <c r="B60" s="2"/>
      <c r="C60" s="2"/>
      <c r="D60" s="2"/>
      <c r="E60" s="2"/>
      <c r="F60" s="11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12"/>
      <c r="BW60" s="2"/>
      <c r="BX60" s="2"/>
      <c r="BY60" s="2"/>
      <c r="BZ60" s="1"/>
    </row>
    <row r="61" spans="1:78" ht="6.75" customHeight="1">
      <c r="A61" s="1"/>
      <c r="B61" s="2"/>
      <c r="C61" s="2"/>
      <c r="D61" s="2"/>
      <c r="E61" s="2"/>
      <c r="F61" s="65" t="s">
        <v>35</v>
      </c>
      <c r="G61" s="139"/>
      <c r="H61" s="139"/>
      <c r="I61" s="139"/>
      <c r="J61" s="139"/>
      <c r="K61" s="7"/>
      <c r="L61" s="7"/>
      <c r="M61" s="7"/>
      <c r="N61" s="7"/>
      <c r="O61" s="7"/>
      <c r="P61" s="7"/>
      <c r="Q61" s="7"/>
      <c r="R61" s="86" t="s">
        <v>416</v>
      </c>
      <c r="S61" s="140"/>
      <c r="T61" s="140"/>
      <c r="U61" s="140"/>
      <c r="V61" s="140"/>
      <c r="W61" s="140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12"/>
      <c r="BW61" s="2"/>
      <c r="BX61" s="2"/>
      <c r="BY61" s="2"/>
      <c r="BZ61" s="1"/>
    </row>
    <row r="62" spans="1:78" ht="16.5" customHeight="1">
      <c r="A62" s="1"/>
      <c r="B62" s="2"/>
      <c r="C62" s="2"/>
      <c r="D62" s="2"/>
      <c r="E62" s="2"/>
      <c r="F62" s="75"/>
      <c r="G62" s="81"/>
      <c r="H62" s="81"/>
      <c r="I62" s="81"/>
      <c r="J62" s="81"/>
      <c r="K62" s="81"/>
      <c r="L62" s="81"/>
      <c r="M62" s="81"/>
      <c r="N62" s="81"/>
      <c r="O62" s="7"/>
      <c r="P62" s="7"/>
      <c r="Q62" s="7"/>
      <c r="R62" s="81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81"/>
      <c r="BU62" s="76"/>
      <c r="BV62" s="64"/>
      <c r="BW62" s="2"/>
      <c r="BX62" s="2"/>
      <c r="BY62" s="2"/>
      <c r="BZ62" s="1"/>
    </row>
    <row r="63" spans="1:78" ht="3" customHeight="1">
      <c r="A63" s="1"/>
      <c r="B63" s="2"/>
      <c r="C63" s="2"/>
      <c r="D63" s="2"/>
      <c r="E63" s="2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5"/>
      <c r="BW63" s="2"/>
      <c r="BX63" s="2"/>
      <c r="BY63" s="2"/>
      <c r="BZ63" s="1"/>
    </row>
    <row r="64" spans="1:78" ht="14.25" customHeight="1">
      <c r="A64" s="1"/>
      <c r="B64" s="2"/>
      <c r="C64" s="2"/>
      <c r="D64" s="2"/>
      <c r="E64" s="2"/>
      <c r="F64" s="97" t="s">
        <v>485</v>
      </c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12"/>
      <c r="BW64" s="2"/>
      <c r="BX64" s="2"/>
      <c r="BY64" s="2"/>
      <c r="BZ64" s="1"/>
    </row>
    <row r="65" spans="1:78" ht="16.5" customHeight="1">
      <c r="A65" s="1"/>
      <c r="B65" s="2"/>
      <c r="C65" s="2"/>
      <c r="D65" s="2"/>
      <c r="E65" s="2"/>
      <c r="F65" s="52"/>
      <c r="G65" s="7"/>
      <c r="H65" s="128" t="s">
        <v>486</v>
      </c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7"/>
      <c r="AP65" s="7"/>
      <c r="AQ65" s="7"/>
      <c r="AR65" s="7"/>
      <c r="AS65" s="7"/>
      <c r="AT65" s="53"/>
      <c r="AU65" s="7"/>
      <c r="AV65" s="128" t="s">
        <v>488</v>
      </c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83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5"/>
      <c r="BW65" s="2"/>
      <c r="BX65" s="2"/>
      <c r="BY65" s="2"/>
      <c r="BZ65" s="1"/>
    </row>
    <row r="66" spans="1:78" ht="3" customHeight="1">
      <c r="A66" s="1"/>
      <c r="B66" s="2"/>
      <c r="C66" s="2"/>
      <c r="D66" s="2"/>
      <c r="E66" s="2"/>
      <c r="F66" s="11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12"/>
      <c r="BW66" s="2"/>
      <c r="BX66" s="2"/>
      <c r="BY66" s="2"/>
      <c r="BZ66" s="1"/>
    </row>
    <row r="67" spans="1:78" ht="16.5" customHeight="1">
      <c r="A67" s="1"/>
      <c r="B67" s="2"/>
      <c r="C67" s="2"/>
      <c r="D67" s="2"/>
      <c r="E67" s="2"/>
      <c r="F67" s="52"/>
      <c r="G67" s="7"/>
      <c r="H67" s="95" t="s">
        <v>487</v>
      </c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7"/>
      <c r="AP67" s="7"/>
      <c r="AQ67" s="7"/>
      <c r="AR67" s="7"/>
      <c r="AS67" s="7"/>
      <c r="AT67" s="53"/>
      <c r="AU67" s="7"/>
      <c r="AV67" s="128" t="s">
        <v>489</v>
      </c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83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5"/>
      <c r="BW67" s="2"/>
      <c r="BX67" s="2"/>
      <c r="BY67" s="2"/>
      <c r="BZ67" s="1"/>
    </row>
    <row r="68" spans="1:78" ht="2.25" customHeight="1">
      <c r="A68" s="1"/>
      <c r="B68" s="2"/>
      <c r="C68" s="2"/>
      <c r="D68" s="2"/>
      <c r="E68" s="2"/>
      <c r="F68" s="11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12"/>
      <c r="BW68" s="2"/>
      <c r="BX68" s="2"/>
      <c r="BY68" s="2"/>
      <c r="BZ68" s="1"/>
    </row>
    <row r="69" spans="1:78" ht="6.75" customHeight="1">
      <c r="A69" s="1"/>
      <c r="B69" s="2"/>
      <c r="C69" s="2"/>
      <c r="D69" s="2"/>
      <c r="E69" s="2"/>
      <c r="F69" s="65" t="s">
        <v>595</v>
      </c>
      <c r="G69" s="62"/>
      <c r="H69" s="62"/>
      <c r="I69" s="62"/>
      <c r="J69" s="62"/>
      <c r="K69" s="62"/>
      <c r="L69" s="62"/>
      <c r="M69" s="62"/>
      <c r="N69" s="62"/>
      <c r="O69" s="62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12"/>
      <c r="BW69" s="2"/>
      <c r="BX69" s="2"/>
      <c r="BY69" s="2"/>
      <c r="BZ69" s="1"/>
    </row>
    <row r="70" spans="1:78" ht="16.5" customHeight="1">
      <c r="A70" s="1"/>
      <c r="B70" s="2"/>
      <c r="C70" s="2"/>
      <c r="D70" s="2"/>
      <c r="E70" s="2"/>
      <c r="F70" s="75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64"/>
      <c r="BW70" s="2"/>
      <c r="BX70" s="2"/>
      <c r="BY70" s="2"/>
      <c r="BZ70" s="1"/>
    </row>
    <row r="71" spans="1:78" ht="3.75" customHeight="1">
      <c r="A71" s="1"/>
      <c r="B71" s="2"/>
      <c r="C71" s="2"/>
      <c r="D71" s="2"/>
      <c r="E71" s="2"/>
      <c r="F71" s="1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12"/>
      <c r="BW71" s="2"/>
      <c r="BX71" s="2"/>
      <c r="BY71" s="2"/>
      <c r="BZ71" s="1"/>
    </row>
    <row r="72" spans="1:78" ht="16.5" customHeight="1">
      <c r="A72" s="1"/>
      <c r="B72" s="2"/>
      <c r="C72" s="2"/>
      <c r="D72" s="2"/>
      <c r="E72" s="2"/>
      <c r="F72" s="75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64"/>
      <c r="BW72" s="2"/>
      <c r="BX72" s="2"/>
      <c r="BY72" s="2"/>
      <c r="BZ72" s="1"/>
    </row>
    <row r="73" spans="1:78" ht="1.5" customHeight="1">
      <c r="A73" s="1"/>
      <c r="B73" s="2"/>
      <c r="C73" s="2"/>
      <c r="D73" s="2"/>
      <c r="E73" s="2"/>
      <c r="F73" s="11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12"/>
      <c r="BW73" s="2"/>
      <c r="BX73" s="2"/>
      <c r="BY73" s="2"/>
      <c r="BZ73" s="1"/>
    </row>
    <row r="74" spans="1:78" ht="6.75" customHeight="1">
      <c r="A74" s="1"/>
      <c r="B74" s="2"/>
      <c r="C74" s="2"/>
      <c r="D74" s="2"/>
      <c r="E74" s="2"/>
      <c r="F74" s="65" t="s">
        <v>490</v>
      </c>
      <c r="G74" s="62"/>
      <c r="H74" s="62"/>
      <c r="I74" s="62"/>
      <c r="J74" s="62"/>
      <c r="K74" s="62"/>
      <c r="L74" s="62"/>
      <c r="M74" s="62"/>
      <c r="N74" s="62"/>
      <c r="O74" s="62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12"/>
      <c r="BW74" s="2"/>
      <c r="BX74" s="2"/>
      <c r="BY74" s="2"/>
      <c r="BZ74" s="1"/>
    </row>
    <row r="75" spans="1:78" ht="16.5" customHeight="1">
      <c r="A75" s="1"/>
      <c r="B75" s="2"/>
      <c r="C75" s="2"/>
      <c r="D75" s="2"/>
      <c r="E75" s="2"/>
      <c r="F75" s="75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64"/>
      <c r="BW75" s="2"/>
      <c r="BX75" s="2"/>
      <c r="BY75" s="2"/>
      <c r="BZ75" s="1"/>
    </row>
    <row r="76" spans="1:78" ht="3.75" customHeight="1">
      <c r="A76" s="1"/>
      <c r="B76" s="2"/>
      <c r="C76" s="2"/>
      <c r="D76" s="2"/>
      <c r="E76" s="2"/>
      <c r="F76" s="11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12"/>
      <c r="BW76" s="2"/>
      <c r="BX76" s="2"/>
      <c r="BY76" s="2"/>
      <c r="BZ76" s="1"/>
    </row>
    <row r="77" spans="1:78" ht="16.5" customHeight="1">
      <c r="A77" s="1"/>
      <c r="B77" s="2"/>
      <c r="C77" s="2"/>
      <c r="D77" s="2"/>
      <c r="E77" s="2"/>
      <c r="F77" s="75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64"/>
      <c r="BW77" s="2"/>
      <c r="BX77" s="2"/>
      <c r="BY77" s="2"/>
      <c r="BZ77" s="1"/>
    </row>
    <row r="78" spans="1:78" ht="3" customHeight="1">
      <c r="A78" s="1"/>
      <c r="B78" s="2"/>
      <c r="C78" s="2"/>
      <c r="D78" s="2"/>
      <c r="E78" s="2"/>
      <c r="F78" s="13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5"/>
      <c r="BW78" s="2"/>
      <c r="BX78" s="2"/>
      <c r="BY78" s="2"/>
      <c r="BZ78" s="1"/>
    </row>
    <row r="79" spans="1:78" ht="12.75" customHeight="1">
      <c r="A79" s="1"/>
      <c r="B79" s="2"/>
      <c r="C79" s="2"/>
      <c r="D79" s="2"/>
      <c r="E79" s="2"/>
      <c r="F79" s="97" t="s">
        <v>621</v>
      </c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12"/>
      <c r="BW79" s="2"/>
      <c r="BX79" s="2"/>
      <c r="BY79" s="2"/>
      <c r="BZ79" s="1"/>
    </row>
    <row r="80" spans="1:78" ht="10.5" customHeight="1">
      <c r="A80" s="1"/>
      <c r="B80" s="2"/>
      <c r="C80" s="2"/>
      <c r="D80" s="2"/>
      <c r="E80" s="2"/>
      <c r="F80" s="114" t="s">
        <v>491</v>
      </c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27"/>
      <c r="BW80" s="2"/>
      <c r="BX80" s="2"/>
      <c r="BY80" s="2"/>
      <c r="BZ80" s="1"/>
    </row>
    <row r="81" spans="1:78" ht="10.5" customHeight="1">
      <c r="A81" s="1"/>
      <c r="B81" s="2"/>
      <c r="C81" s="2"/>
      <c r="D81" s="2"/>
      <c r="E81" s="2"/>
      <c r="F81" s="114" t="s">
        <v>596</v>
      </c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27"/>
      <c r="BW81" s="2"/>
      <c r="BX81" s="2"/>
      <c r="BY81" s="2"/>
      <c r="BZ81" s="1"/>
    </row>
    <row r="82" spans="1:78" ht="6.75" customHeight="1">
      <c r="A82" s="1"/>
      <c r="B82" s="2"/>
      <c r="C82" s="2"/>
      <c r="D82" s="2"/>
      <c r="E82" s="2"/>
      <c r="F82" s="11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86" t="s">
        <v>492</v>
      </c>
      <c r="U82" s="129"/>
      <c r="V82" s="129"/>
      <c r="W82" s="129"/>
      <c r="X82" s="129"/>
      <c r="Y82" s="129"/>
      <c r="Z82" s="129"/>
      <c r="AA82" s="129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12"/>
      <c r="BW82" s="2"/>
      <c r="BX82" s="2"/>
      <c r="BY82" s="2"/>
      <c r="BZ82" s="1"/>
    </row>
    <row r="83" spans="1:78" ht="16.5" customHeight="1">
      <c r="A83" s="1"/>
      <c r="B83" s="2"/>
      <c r="C83" s="2"/>
      <c r="D83" s="2"/>
      <c r="E83" s="2"/>
      <c r="F83" s="52"/>
      <c r="G83" s="7"/>
      <c r="H83" s="128" t="s">
        <v>430</v>
      </c>
      <c r="I83" s="128"/>
      <c r="J83" s="128"/>
      <c r="K83" s="128"/>
      <c r="L83" s="128"/>
      <c r="M83" s="128"/>
      <c r="N83" s="53"/>
      <c r="O83" s="7"/>
      <c r="P83" s="128" t="s">
        <v>431</v>
      </c>
      <c r="Q83" s="128"/>
      <c r="R83" s="128"/>
      <c r="S83" s="128"/>
      <c r="T83" s="81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64"/>
      <c r="BW83" s="2"/>
      <c r="BX83" s="2"/>
      <c r="BY83" s="2"/>
      <c r="BZ83" s="1"/>
    </row>
    <row r="84" spans="1:78" ht="2.25" customHeight="1">
      <c r="A84" s="1"/>
      <c r="B84" s="2"/>
      <c r="C84" s="2"/>
      <c r="D84" s="2"/>
      <c r="E84" s="2"/>
      <c r="F84" s="11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12"/>
      <c r="BW84" s="2"/>
      <c r="BX84" s="2"/>
      <c r="BY84" s="2"/>
      <c r="BZ84" s="1"/>
    </row>
    <row r="85" spans="1:78" ht="16.5" customHeight="1">
      <c r="A85" s="1"/>
      <c r="B85" s="2"/>
      <c r="C85" s="2"/>
      <c r="D85" s="2"/>
      <c r="E85" s="2"/>
      <c r="F85" s="11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81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64"/>
      <c r="BW85" s="2"/>
      <c r="BX85" s="2"/>
      <c r="BY85" s="2"/>
      <c r="BZ85" s="1"/>
    </row>
    <row r="86" spans="1:78" ht="3" customHeight="1">
      <c r="A86" s="1"/>
      <c r="B86" s="2"/>
      <c r="C86" s="2"/>
      <c r="D86" s="2"/>
      <c r="E86" s="2"/>
      <c r="F86" s="11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12"/>
      <c r="BW86" s="2"/>
      <c r="BX86" s="2"/>
      <c r="BY86" s="2"/>
      <c r="BZ86" s="1"/>
    </row>
    <row r="87" spans="1:78" ht="16.5" customHeight="1">
      <c r="A87" s="1"/>
      <c r="B87" s="2"/>
      <c r="C87" s="2"/>
      <c r="D87" s="2"/>
      <c r="E87" s="2"/>
      <c r="F87" s="11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81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64"/>
      <c r="BW87" s="2"/>
      <c r="BX87" s="2"/>
      <c r="BY87" s="2"/>
      <c r="BZ87" s="1"/>
    </row>
    <row r="88" spans="1:78" ht="1.5" customHeight="1">
      <c r="A88" s="1"/>
      <c r="B88" s="2"/>
      <c r="C88" s="2"/>
      <c r="D88" s="2"/>
      <c r="E88" s="2"/>
      <c r="F88" s="11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12"/>
      <c r="BW88" s="2"/>
      <c r="BX88" s="2"/>
      <c r="BY88" s="2"/>
      <c r="BZ88" s="1"/>
    </row>
    <row r="89" spans="1:78" ht="6" customHeight="1">
      <c r="A89" s="1"/>
      <c r="B89" s="2"/>
      <c r="C89" s="2"/>
      <c r="D89" s="2"/>
      <c r="E89" s="2"/>
      <c r="F89" s="11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86" t="s">
        <v>490</v>
      </c>
      <c r="U89" s="129"/>
      <c r="V89" s="129"/>
      <c r="W89" s="129"/>
      <c r="X89" s="129"/>
      <c r="Y89" s="129"/>
      <c r="Z89" s="129"/>
      <c r="AA89" s="129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12"/>
      <c r="BW89" s="2"/>
      <c r="BX89" s="2"/>
      <c r="BY89" s="2"/>
      <c r="BZ89" s="1"/>
    </row>
    <row r="90" spans="1:78" ht="16.5" customHeight="1">
      <c r="A90" s="1"/>
      <c r="B90" s="2"/>
      <c r="C90" s="2"/>
      <c r="D90" s="2"/>
      <c r="E90" s="2"/>
      <c r="F90" s="11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81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64"/>
      <c r="BW90" s="2"/>
      <c r="BX90" s="2"/>
      <c r="BY90" s="2"/>
      <c r="BZ90" s="1"/>
    </row>
    <row r="91" spans="1:78" ht="3.75" customHeight="1">
      <c r="A91" s="1"/>
      <c r="B91" s="2"/>
      <c r="C91" s="2"/>
      <c r="D91" s="2"/>
      <c r="E91" s="2"/>
      <c r="F91" s="11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12"/>
      <c r="BW91" s="2"/>
      <c r="BX91" s="2"/>
      <c r="BY91" s="2"/>
      <c r="BZ91" s="1"/>
    </row>
    <row r="92" spans="1:78" ht="16.5" customHeight="1">
      <c r="A92" s="1"/>
      <c r="B92" s="2"/>
      <c r="C92" s="2"/>
      <c r="D92" s="2"/>
      <c r="E92" s="2"/>
      <c r="F92" s="11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64"/>
      <c r="BW92" s="2"/>
      <c r="BX92" s="2"/>
      <c r="BY92" s="2"/>
      <c r="BZ92" s="1"/>
    </row>
    <row r="93" spans="1:78" ht="18" customHeight="1">
      <c r="A93" s="1"/>
      <c r="B93" s="2"/>
      <c r="C93" s="2"/>
      <c r="D93" s="2"/>
      <c r="E93" s="2"/>
      <c r="F93" s="13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5"/>
      <c r="BW93" s="2"/>
      <c r="BX93" s="2"/>
      <c r="BY93" s="2"/>
      <c r="BZ93" s="1"/>
    </row>
    <row r="94" spans="1:78" ht="9" customHeight="1">
      <c r="A94" s="1"/>
      <c r="B94" s="2"/>
      <c r="C94" s="2"/>
      <c r="D94" s="2"/>
      <c r="E94" s="2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2"/>
      <c r="BX94" s="2"/>
      <c r="BY94" s="2"/>
      <c r="BZ94" s="1"/>
    </row>
    <row r="95" spans="1:78" ht="15" customHeight="1" thickBot="1">
      <c r="A95" s="1"/>
      <c r="B95" s="2"/>
      <c r="C95" s="2"/>
      <c r="D95" s="2"/>
      <c r="E95" s="5"/>
      <c r="F95" s="2"/>
      <c r="G95" s="2"/>
      <c r="H95" s="2"/>
      <c r="I95" s="2"/>
      <c r="J95" s="136" t="s">
        <v>620</v>
      </c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136" t="s">
        <v>620</v>
      </c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  <c r="BT95" s="138"/>
      <c r="BU95" s="138"/>
      <c r="BV95" s="2"/>
      <c r="BW95" s="6"/>
      <c r="BX95" s="2"/>
      <c r="BY95" s="2"/>
      <c r="BZ95" s="1"/>
    </row>
    <row r="96" spans="1:78" ht="6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1"/>
    </row>
    <row r="97" spans="1:78" ht="7.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1"/>
    </row>
    <row r="98" spans="1:78" ht="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</sheetData>
  <sheetProtection sheet="1" objects="1" scenarios="1"/>
  <mergeCells count="84">
    <mergeCell ref="H47:AL47"/>
    <mergeCell ref="E3:BW3"/>
    <mergeCell ref="F7:O7"/>
    <mergeCell ref="P7:AN7"/>
    <mergeCell ref="F9:Y9"/>
    <mergeCell ref="F10:T10"/>
    <mergeCell ref="AP10:AR10"/>
    <mergeCell ref="F11:AL11"/>
    <mergeCell ref="AP11:BV11"/>
    <mergeCell ref="F13:H13"/>
    <mergeCell ref="F14:BV14"/>
    <mergeCell ref="F17:BV17"/>
    <mergeCell ref="F16:L16"/>
    <mergeCell ref="F19:AN19"/>
    <mergeCell ref="T21:AK21"/>
    <mergeCell ref="F53:BV53"/>
    <mergeCell ref="F20:AZ20"/>
    <mergeCell ref="H22:M22"/>
    <mergeCell ref="P22:S22"/>
    <mergeCell ref="T22:BV22"/>
    <mergeCell ref="F52:K52"/>
    <mergeCell ref="F42:BE42"/>
    <mergeCell ref="BH42:BM42"/>
    <mergeCell ref="BP42:BV42"/>
    <mergeCell ref="T24:BV24"/>
    <mergeCell ref="T26:V26"/>
    <mergeCell ref="T39:AK39"/>
    <mergeCell ref="AN39:BV39"/>
    <mergeCell ref="T30:AK30"/>
    <mergeCell ref="T27:AZ27"/>
    <mergeCell ref="T35:V35"/>
    <mergeCell ref="P31:S31"/>
    <mergeCell ref="T31:BV31"/>
    <mergeCell ref="AV45:BV45"/>
    <mergeCell ref="AV47:BV47"/>
    <mergeCell ref="T36:AZ36"/>
    <mergeCell ref="F44:AN44"/>
    <mergeCell ref="H45:M45"/>
    <mergeCell ref="N45:AB45"/>
    <mergeCell ref="AN45:AS45"/>
    <mergeCell ref="T33:BV33"/>
    <mergeCell ref="F62:N62"/>
    <mergeCell ref="R58:S58"/>
    <mergeCell ref="R59:BV59"/>
    <mergeCell ref="R62:BV62"/>
    <mergeCell ref="F59:N59"/>
    <mergeCell ref="F61:J61"/>
    <mergeCell ref="R61:W61"/>
    <mergeCell ref="F58:J58"/>
    <mergeCell ref="AZ49:BN49"/>
    <mergeCell ref="AV49:AY49"/>
    <mergeCell ref="F51:AN51"/>
    <mergeCell ref="F56:BV56"/>
    <mergeCell ref="F55:O55"/>
    <mergeCell ref="F64:AW64"/>
    <mergeCell ref="Z65:AN65"/>
    <mergeCell ref="Z67:AN67"/>
    <mergeCell ref="H65:Y65"/>
    <mergeCell ref="H67:Y67"/>
    <mergeCell ref="BH65:BV65"/>
    <mergeCell ref="BH67:BV67"/>
    <mergeCell ref="AV65:BG65"/>
    <mergeCell ref="AV67:BG67"/>
    <mergeCell ref="F70:BV70"/>
    <mergeCell ref="F72:BV72"/>
    <mergeCell ref="F69:AN69"/>
    <mergeCell ref="F79:AN79"/>
    <mergeCell ref="F75:BV75"/>
    <mergeCell ref="F77:BV77"/>
    <mergeCell ref="F74:AF74"/>
    <mergeCell ref="T82:AK82"/>
    <mergeCell ref="H83:M83"/>
    <mergeCell ref="P83:S83"/>
    <mergeCell ref="T83:BV83"/>
    <mergeCell ref="T92:BV92"/>
    <mergeCell ref="E1:Q1"/>
    <mergeCell ref="J95:U95"/>
    <mergeCell ref="BI95:BU95"/>
    <mergeCell ref="T85:BV85"/>
    <mergeCell ref="T87:BV87"/>
    <mergeCell ref="T90:BV90"/>
    <mergeCell ref="T89:AT89"/>
    <mergeCell ref="F80:BV80"/>
    <mergeCell ref="F81:BV81"/>
  </mergeCells>
  <printOptions/>
  <pageMargins left="0" right="0" top="0" bottom="0" header="0" footer="0"/>
  <pageSetup fitToHeight="1" fitToWidth="1" horizontalDpi="600" verticalDpi="600" orientation="portrait" paperSize="9" scale="9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BZ88"/>
  <sheetViews>
    <sheetView showGridLines="0" showRowColHeaders="0" workbookViewId="0" topLeftCell="A1">
      <pane ySplit="1" topLeftCell="BM2" activePane="bottomLeft" state="frozen"/>
      <selection pane="topLeft" activeCell="F7" sqref="F7:BB7"/>
      <selection pane="bottomLeft" activeCell="S13" sqref="S13:AF13"/>
    </sheetView>
  </sheetViews>
  <sheetFormatPr defaultColWidth="11.421875" defaultRowHeight="12.75" zeroHeight="1"/>
  <cols>
    <col min="1" max="1" width="0.85546875" style="0" customWidth="1"/>
    <col min="2" max="3" width="2.421875" style="0" customWidth="1"/>
    <col min="4" max="4" width="2.7109375" style="0" customWidth="1"/>
    <col min="5" max="5" width="2.140625" style="0" customWidth="1"/>
    <col min="6" max="6" width="0.5625" style="0" customWidth="1"/>
    <col min="7" max="7" width="1.1484375" style="0" customWidth="1"/>
    <col min="8" max="8" width="0.9921875" style="0" customWidth="1"/>
    <col min="9" max="9" width="2.00390625" style="0" customWidth="1"/>
    <col min="10" max="10" width="0.71875" style="0" customWidth="1"/>
    <col min="11" max="11" width="2.00390625" style="0" customWidth="1"/>
    <col min="12" max="12" width="0.71875" style="0" customWidth="1"/>
    <col min="13" max="13" width="2.00390625" style="0" customWidth="1"/>
    <col min="14" max="14" width="0.42578125" style="0" customWidth="1"/>
    <col min="15" max="15" width="2.00390625" style="0" customWidth="1"/>
    <col min="16" max="16" width="0.71875" style="0" customWidth="1"/>
    <col min="17" max="17" width="1.7109375" style="0" customWidth="1"/>
    <col min="18" max="18" width="0.71875" style="0" customWidth="1"/>
    <col min="19" max="19" width="2.140625" style="0" customWidth="1"/>
    <col min="20" max="20" width="0.5625" style="0" customWidth="1"/>
    <col min="21" max="21" width="1.7109375" style="0" customWidth="1"/>
    <col min="22" max="22" width="0.71875" style="0" customWidth="1"/>
    <col min="23" max="23" width="2.140625" style="0" customWidth="1"/>
    <col min="24" max="24" width="0.5625" style="0" customWidth="1"/>
    <col min="25" max="25" width="1.7109375" style="0" customWidth="1"/>
    <col min="26" max="26" width="0.71875" style="0" customWidth="1"/>
    <col min="27" max="27" width="2.140625" style="0" customWidth="1"/>
    <col min="28" max="28" width="0.5625" style="0" customWidth="1"/>
    <col min="29" max="29" width="2.00390625" style="0" customWidth="1"/>
    <col min="30" max="30" width="0.71875" style="0" customWidth="1"/>
    <col min="31" max="31" width="1.57421875" style="0" customWidth="1"/>
    <col min="32" max="32" width="0.71875" style="0" customWidth="1"/>
    <col min="33" max="33" width="2.140625" style="0" customWidth="1"/>
    <col min="34" max="34" width="0.85546875" style="0" customWidth="1"/>
    <col min="35" max="35" width="1.57421875" style="0" customWidth="1"/>
    <col min="36" max="36" width="0.71875" style="0" customWidth="1"/>
    <col min="37" max="37" width="2.140625" style="0" customWidth="1"/>
    <col min="38" max="38" width="0.5625" style="0" customWidth="1"/>
    <col min="39" max="39" width="2.140625" style="0" customWidth="1"/>
    <col min="40" max="40" width="0.5625" style="0" customWidth="1"/>
    <col min="41" max="41" width="2.00390625" style="0" customWidth="1"/>
    <col min="42" max="42" width="0.71875" style="0" customWidth="1"/>
    <col min="43" max="43" width="1.421875" style="0" customWidth="1"/>
    <col min="44" max="44" width="0.71875" style="0" customWidth="1"/>
    <col min="45" max="45" width="1.57421875" style="0" customWidth="1"/>
    <col min="46" max="46" width="0.9921875" style="0" customWidth="1"/>
    <col min="47" max="47" width="1.8515625" style="0" customWidth="1"/>
    <col min="48" max="48" width="0.71875" style="0" customWidth="1"/>
    <col min="49" max="49" width="1.8515625" style="0" customWidth="1"/>
    <col min="50" max="50" width="0.71875" style="0" customWidth="1"/>
    <col min="51" max="51" width="2.140625" style="0" customWidth="1"/>
    <col min="52" max="52" width="0.5625" style="0" customWidth="1"/>
    <col min="53" max="53" width="2.00390625" style="0" customWidth="1"/>
    <col min="54" max="54" width="0.5625" style="0" customWidth="1"/>
    <col min="55" max="55" width="2.140625" style="0" customWidth="1"/>
    <col min="56" max="56" width="0.5625" style="0" customWidth="1"/>
    <col min="57" max="57" width="1.57421875" style="0" customWidth="1"/>
    <col min="58" max="58" width="0.71875" style="0" customWidth="1"/>
    <col min="59" max="59" width="2.140625" style="0" customWidth="1"/>
    <col min="60" max="60" width="0.5625" style="0" customWidth="1"/>
    <col min="61" max="61" width="1.8515625" style="0" customWidth="1"/>
    <col min="62" max="62" width="0.71875" style="0" customWidth="1"/>
    <col min="63" max="63" width="1.8515625" style="0" customWidth="1"/>
    <col min="64" max="64" width="0.71875" style="0" customWidth="1"/>
    <col min="65" max="65" width="2.00390625" style="0" customWidth="1"/>
    <col min="66" max="66" width="0.85546875" style="0" customWidth="1"/>
    <col min="67" max="67" width="1.8515625" style="0" customWidth="1"/>
    <col min="68" max="68" width="0.71875" style="0" customWidth="1"/>
    <col min="69" max="69" width="2.00390625" style="0" customWidth="1"/>
    <col min="70" max="70" width="0.71875" style="0" customWidth="1"/>
    <col min="71" max="71" width="2.00390625" style="0" customWidth="1"/>
    <col min="72" max="72" width="0.85546875" style="0" customWidth="1"/>
    <col min="73" max="73" width="2.00390625" style="0" customWidth="1"/>
    <col min="74" max="74" width="2.7109375" style="0" customWidth="1"/>
    <col min="75" max="77" width="2.57421875" style="0" customWidth="1"/>
    <col min="78" max="78" width="0.85546875" style="0" customWidth="1"/>
    <col min="79" max="16384" width="0" style="0" hidden="1" customWidth="1"/>
  </cols>
  <sheetData>
    <row r="1" spans="1:78" ht="18" customHeight="1">
      <c r="A1" s="1"/>
      <c r="B1" s="1"/>
      <c r="C1" s="1"/>
      <c r="D1" s="116" t="s">
        <v>471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9" customHeight="1">
      <c r="A3" s="1"/>
      <c r="B3" s="2"/>
      <c r="C3" s="2"/>
      <c r="D3" s="134" t="s">
        <v>65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2"/>
      <c r="BX3" s="2"/>
      <c r="BY3" s="2"/>
      <c r="BZ3" s="1"/>
    </row>
    <row r="4" spans="1:78" ht="9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1"/>
    </row>
    <row r="5" spans="1:78" ht="15" customHeight="1">
      <c r="A5" s="1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4"/>
      <c r="BW5" s="2"/>
      <c r="BX5" s="2"/>
      <c r="BY5" s="2"/>
      <c r="BZ5" s="1"/>
    </row>
    <row r="6" spans="1:78" ht="5.25" customHeight="1">
      <c r="A6" s="1"/>
      <c r="B6" s="2"/>
      <c r="C6" s="2"/>
      <c r="D6" s="2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10"/>
      <c r="BV6" s="2"/>
      <c r="BW6" s="2"/>
      <c r="BX6" s="2"/>
      <c r="BY6" s="2"/>
      <c r="BZ6" s="1"/>
    </row>
    <row r="7" spans="1:78" ht="16.5" customHeight="1">
      <c r="A7" s="1"/>
      <c r="B7" s="2"/>
      <c r="C7" s="2"/>
      <c r="D7" s="2"/>
      <c r="E7" s="90" t="s">
        <v>27</v>
      </c>
      <c r="F7" s="91"/>
      <c r="G7" s="91"/>
      <c r="H7" s="91"/>
      <c r="I7" s="91"/>
      <c r="J7" s="91"/>
      <c r="K7" s="91"/>
      <c r="L7" s="91"/>
      <c r="M7" s="91"/>
      <c r="N7" s="91"/>
      <c r="O7" s="133">
        <f>IF(ZFaSteuernummer="","",ZFaSteuernummer)</f>
      </c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12"/>
      <c r="BV7" s="2"/>
      <c r="BW7" s="2"/>
      <c r="BX7" s="2"/>
      <c r="BY7" s="2"/>
      <c r="BZ7" s="1"/>
    </row>
    <row r="8" spans="1:78" ht="4.5" customHeight="1">
      <c r="A8" s="1"/>
      <c r="B8" s="2"/>
      <c r="C8" s="2"/>
      <c r="D8" s="2"/>
      <c r="E8" s="11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5"/>
      <c r="BV8" s="2"/>
      <c r="BW8" s="2"/>
      <c r="BX8" s="2"/>
      <c r="BY8" s="2"/>
      <c r="BZ8" s="1"/>
    </row>
    <row r="9" spans="1:78" ht="11.25" customHeight="1">
      <c r="A9" s="1"/>
      <c r="B9" s="2"/>
      <c r="C9" s="2"/>
      <c r="D9" s="2"/>
      <c r="E9" s="117" t="s">
        <v>541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3"/>
      <c r="AM9" s="144" t="s">
        <v>504</v>
      </c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125"/>
      <c r="BV9" s="2"/>
      <c r="BW9" s="2"/>
      <c r="BX9" s="2"/>
      <c r="BY9" s="2"/>
      <c r="BZ9" s="1"/>
    </row>
    <row r="10" spans="1:78" ht="3.75" customHeight="1">
      <c r="A10" s="1"/>
      <c r="B10" s="2"/>
      <c r="C10" s="2"/>
      <c r="D10" s="2"/>
      <c r="E10" s="11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54" t="s">
        <v>505</v>
      </c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12"/>
      <c r="BV10" s="2"/>
      <c r="BW10" s="2"/>
      <c r="BX10" s="2"/>
      <c r="BY10" s="2"/>
      <c r="BZ10" s="1"/>
    </row>
    <row r="11" spans="1:78" ht="13.5" customHeight="1">
      <c r="A11" s="1"/>
      <c r="B11" s="2"/>
      <c r="C11" s="2"/>
      <c r="D11" s="2"/>
      <c r="E11" s="1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2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48" t="s">
        <v>506</v>
      </c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50"/>
      <c r="BV11" s="2"/>
      <c r="BW11" s="2"/>
      <c r="BX11" s="2"/>
      <c r="BY11" s="2"/>
      <c r="BZ11" s="1"/>
    </row>
    <row r="12" spans="1:78" ht="15.75" customHeight="1">
      <c r="A12" s="1"/>
      <c r="B12" s="2"/>
      <c r="C12" s="2"/>
      <c r="D12" s="2"/>
      <c r="E12" s="11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2"/>
      <c r="S12" s="151" t="s">
        <v>507</v>
      </c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2"/>
      <c r="AG12" s="153" t="s">
        <v>507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2"/>
      <c r="AU12" s="153" t="s">
        <v>507</v>
      </c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2"/>
      <c r="BI12" s="153" t="s">
        <v>507</v>
      </c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2"/>
      <c r="BV12" s="2"/>
      <c r="BW12" s="2"/>
      <c r="BX12" s="2"/>
      <c r="BY12" s="2"/>
      <c r="BZ12" s="1"/>
    </row>
    <row r="13" spans="1:78" ht="16.5" customHeight="1">
      <c r="A13" s="1"/>
      <c r="B13" s="2"/>
      <c r="C13" s="2"/>
      <c r="D13" s="2"/>
      <c r="E13" s="114" t="s">
        <v>542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27"/>
      <c r="S13" s="145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7"/>
      <c r="AG13" s="145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7"/>
      <c r="AU13" s="145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7"/>
      <c r="BI13" s="145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7"/>
      <c r="BV13" s="2"/>
      <c r="BW13" s="2"/>
      <c r="BX13" s="2"/>
      <c r="BY13" s="2"/>
      <c r="BZ13" s="1"/>
    </row>
    <row r="14" spans="1:78" ht="7.5" customHeight="1">
      <c r="A14" s="1"/>
      <c r="B14" s="2"/>
      <c r="C14" s="2"/>
      <c r="D14" s="2"/>
      <c r="E14" s="1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1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12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12"/>
      <c r="AU14" s="11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12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12"/>
      <c r="BV14" s="2"/>
      <c r="BW14" s="2"/>
      <c r="BX14" s="2"/>
      <c r="BY14" s="2"/>
      <c r="BZ14" s="1"/>
    </row>
    <row r="15" spans="1:78" ht="16.5" customHeight="1">
      <c r="A15" s="1"/>
      <c r="B15" s="2"/>
      <c r="C15" s="2"/>
      <c r="D15" s="2"/>
      <c r="E15" s="114" t="s">
        <v>508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27"/>
      <c r="S15" s="145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7"/>
      <c r="AG15" s="145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7"/>
      <c r="AU15" s="145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7"/>
      <c r="BI15" s="145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7"/>
      <c r="BV15" s="2"/>
      <c r="BW15" s="2"/>
      <c r="BX15" s="2"/>
      <c r="BY15" s="2"/>
      <c r="BZ15" s="1"/>
    </row>
    <row r="16" spans="1:78" ht="6.75" customHeight="1">
      <c r="A16" s="1"/>
      <c r="B16" s="2"/>
      <c r="C16" s="2"/>
      <c r="D16" s="2"/>
      <c r="E16" s="11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1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12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12"/>
      <c r="AU16" s="11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12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12"/>
      <c r="BV16" s="2"/>
      <c r="BW16" s="2"/>
      <c r="BX16" s="2"/>
      <c r="BY16" s="2"/>
      <c r="BZ16" s="1"/>
    </row>
    <row r="17" spans="1:78" ht="16.5" customHeight="1">
      <c r="A17" s="1"/>
      <c r="B17" s="2"/>
      <c r="C17" s="2"/>
      <c r="D17" s="2"/>
      <c r="E17" s="114" t="s">
        <v>509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27"/>
      <c r="S17" s="145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7"/>
      <c r="AG17" s="145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7"/>
      <c r="AU17" s="145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7"/>
      <c r="BI17" s="145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7"/>
      <c r="BV17" s="2"/>
      <c r="BW17" s="2"/>
      <c r="BX17" s="2"/>
      <c r="BY17" s="2"/>
      <c r="BZ17" s="1"/>
    </row>
    <row r="18" spans="1:78" ht="7.5" customHeight="1">
      <c r="A18" s="1"/>
      <c r="B18" s="2"/>
      <c r="C18" s="2"/>
      <c r="D18" s="2"/>
      <c r="E18" s="11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1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2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12"/>
      <c r="AU18" s="11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12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12"/>
      <c r="BV18" s="2"/>
      <c r="BW18" s="2"/>
      <c r="BX18" s="2"/>
      <c r="BY18" s="2"/>
      <c r="BZ18" s="1"/>
    </row>
    <row r="19" spans="1:78" ht="16.5" customHeight="1">
      <c r="A19" s="1"/>
      <c r="B19" s="2"/>
      <c r="C19" s="2"/>
      <c r="D19" s="2"/>
      <c r="E19" s="114" t="s">
        <v>510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27"/>
      <c r="S19" s="145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7"/>
      <c r="AG19" s="145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7"/>
      <c r="AU19" s="145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7"/>
      <c r="BI19" s="145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7"/>
      <c r="BV19" s="2"/>
      <c r="BW19" s="2"/>
      <c r="BX19" s="2"/>
      <c r="BY19" s="2"/>
      <c r="BZ19" s="1"/>
    </row>
    <row r="20" spans="1:78" ht="7.5" customHeight="1">
      <c r="A20" s="1"/>
      <c r="B20" s="2"/>
      <c r="C20" s="2"/>
      <c r="D20" s="2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1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2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2"/>
      <c r="AU20" s="11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12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12"/>
      <c r="BV20" s="2"/>
      <c r="BW20" s="2"/>
      <c r="BX20" s="2"/>
      <c r="BY20" s="2"/>
      <c r="BZ20" s="1"/>
    </row>
    <row r="21" spans="1:78" ht="16.5" customHeight="1">
      <c r="A21" s="1"/>
      <c r="B21" s="2"/>
      <c r="C21" s="2"/>
      <c r="D21" s="2"/>
      <c r="E21" s="114" t="s">
        <v>511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27"/>
      <c r="S21" s="145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7"/>
      <c r="AG21" s="145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7"/>
      <c r="AU21" s="145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7"/>
      <c r="BI21" s="145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7"/>
      <c r="BV21" s="2"/>
      <c r="BW21" s="2"/>
      <c r="BX21" s="2"/>
      <c r="BY21" s="2"/>
      <c r="BZ21" s="1"/>
    </row>
    <row r="22" spans="1:78" ht="7.5" customHeight="1">
      <c r="A22" s="1"/>
      <c r="B22" s="2"/>
      <c r="C22" s="2"/>
      <c r="D22" s="2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1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2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12"/>
      <c r="AU22" s="11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12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12"/>
      <c r="BV22" s="2"/>
      <c r="BW22" s="2"/>
      <c r="BX22" s="2"/>
      <c r="BY22" s="2"/>
      <c r="BZ22" s="1"/>
    </row>
    <row r="23" spans="1:78" ht="16.5" customHeight="1">
      <c r="A23" s="1"/>
      <c r="B23" s="2"/>
      <c r="C23" s="2"/>
      <c r="D23" s="2"/>
      <c r="E23" s="156" t="s">
        <v>512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8"/>
      <c r="S23" s="145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7"/>
      <c r="AG23" s="145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7"/>
      <c r="AU23" s="145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7"/>
      <c r="BI23" s="145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7"/>
      <c r="BV23" s="2"/>
      <c r="BW23" s="2"/>
      <c r="BX23" s="2"/>
      <c r="BY23" s="2"/>
      <c r="BZ23" s="1"/>
    </row>
    <row r="24" spans="1:78" ht="6.75" customHeight="1">
      <c r="A24" s="1"/>
      <c r="B24" s="2"/>
      <c r="C24" s="2"/>
      <c r="D24" s="2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1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12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12"/>
      <c r="AU24" s="11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12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12"/>
      <c r="BV24" s="2"/>
      <c r="BW24" s="2"/>
      <c r="BX24" s="2"/>
      <c r="BY24" s="2"/>
      <c r="BZ24" s="1"/>
    </row>
    <row r="25" spans="1:78" ht="16.5" customHeight="1">
      <c r="A25" s="1"/>
      <c r="B25" s="2"/>
      <c r="C25" s="2"/>
      <c r="D25" s="2"/>
      <c r="E25" s="156" t="s">
        <v>513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8"/>
      <c r="S25" s="145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7"/>
      <c r="AG25" s="145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7"/>
      <c r="AU25" s="145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7"/>
      <c r="BI25" s="145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7"/>
      <c r="BV25" s="2"/>
      <c r="BW25" s="2"/>
      <c r="BX25" s="2"/>
      <c r="BY25" s="2"/>
      <c r="BZ25" s="1"/>
    </row>
    <row r="26" spans="1:78" ht="7.5" customHeight="1">
      <c r="A26" s="1"/>
      <c r="B26" s="2"/>
      <c r="C26" s="2"/>
      <c r="D26" s="2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3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5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5"/>
      <c r="AU26" s="13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5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5"/>
      <c r="BV26" s="2"/>
      <c r="BW26" s="2"/>
      <c r="BX26" s="2"/>
      <c r="BY26" s="2"/>
      <c r="BZ26" s="1"/>
    </row>
    <row r="27" spans="1:78" ht="3" customHeight="1">
      <c r="A27" s="1"/>
      <c r="B27" s="2"/>
      <c r="C27" s="2"/>
      <c r="D27" s="2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8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0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8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10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12"/>
      <c r="BV27" s="2"/>
      <c r="BW27" s="2"/>
      <c r="BX27" s="2"/>
      <c r="BY27" s="2"/>
      <c r="BZ27" s="1"/>
    </row>
    <row r="28" spans="1:78" ht="10.5" customHeight="1">
      <c r="A28" s="1"/>
      <c r="B28" s="2"/>
      <c r="C28" s="2"/>
      <c r="D28" s="2"/>
      <c r="E28" s="113" t="s">
        <v>514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1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12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11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12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12"/>
      <c r="BV28" s="2"/>
      <c r="BW28" s="2"/>
      <c r="BX28" s="2"/>
      <c r="BY28" s="2"/>
      <c r="BZ28" s="1"/>
    </row>
    <row r="29" spans="1:78" ht="10.5" customHeight="1">
      <c r="A29" s="1"/>
      <c r="B29" s="2"/>
      <c r="C29" s="2"/>
      <c r="D29" s="2"/>
      <c r="E29" s="11"/>
      <c r="F29" s="7"/>
      <c r="G29" s="103" t="s">
        <v>540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27"/>
      <c r="S29" s="11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12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11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12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12"/>
      <c r="BV29" s="2"/>
      <c r="BW29" s="2"/>
      <c r="BX29" s="2"/>
      <c r="BY29" s="2"/>
      <c r="BZ29" s="1"/>
    </row>
    <row r="30" spans="1:78" ht="2.25" customHeight="1">
      <c r="A30" s="1"/>
      <c r="B30" s="2"/>
      <c r="C30" s="2"/>
      <c r="D30" s="2"/>
      <c r="E30" s="1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11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2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11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12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12"/>
      <c r="BV30" s="2"/>
      <c r="BW30" s="2"/>
      <c r="BX30" s="2"/>
      <c r="BY30" s="2"/>
      <c r="BZ30" s="1"/>
    </row>
    <row r="31" spans="1:78" ht="16.5" customHeight="1">
      <c r="A31" s="1"/>
      <c r="B31" s="2"/>
      <c r="C31" s="2"/>
      <c r="D31" s="2"/>
      <c r="E31" s="114" t="s">
        <v>515</v>
      </c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27"/>
      <c r="S31" s="145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7"/>
      <c r="AG31" s="145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59"/>
      <c r="AU31" s="145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47"/>
      <c r="BI31" s="159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7"/>
      <c r="BV31" s="2"/>
      <c r="BW31" s="2"/>
      <c r="BX31" s="2"/>
      <c r="BY31" s="2"/>
      <c r="BZ31" s="1"/>
    </row>
    <row r="32" spans="1:78" ht="6.75" customHeight="1">
      <c r="A32" s="1"/>
      <c r="B32" s="2"/>
      <c r="C32" s="2"/>
      <c r="D32" s="2"/>
      <c r="E32" s="1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11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2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12"/>
      <c r="AU32" s="11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12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12"/>
      <c r="BV32" s="2"/>
      <c r="BW32" s="2"/>
      <c r="BX32" s="2"/>
      <c r="BY32" s="2"/>
      <c r="BZ32" s="1"/>
    </row>
    <row r="33" spans="1:78" ht="16.5" customHeight="1">
      <c r="A33" s="1"/>
      <c r="B33" s="2"/>
      <c r="C33" s="2"/>
      <c r="D33" s="2"/>
      <c r="E33" s="114" t="s">
        <v>516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7"/>
      <c r="S33" s="145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47"/>
      <c r="AG33" s="145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47"/>
      <c r="AU33" s="145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47"/>
      <c r="BI33" s="145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47"/>
      <c r="BV33" s="2"/>
      <c r="BW33" s="2"/>
      <c r="BX33" s="2"/>
      <c r="BY33" s="2"/>
      <c r="BZ33" s="1"/>
    </row>
    <row r="34" spans="1:78" ht="5.25" customHeight="1">
      <c r="A34" s="1"/>
      <c r="B34" s="2"/>
      <c r="C34" s="2"/>
      <c r="D34" s="2"/>
      <c r="E34" s="1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11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2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12"/>
      <c r="AU34" s="11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12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12"/>
      <c r="BV34" s="2"/>
      <c r="BW34" s="2"/>
      <c r="BX34" s="2"/>
      <c r="BY34" s="2"/>
      <c r="BZ34" s="1"/>
    </row>
    <row r="35" spans="1:78" ht="8.25" customHeight="1">
      <c r="A35" s="1"/>
      <c r="B35" s="2"/>
      <c r="C35" s="2"/>
      <c r="D35" s="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5"/>
      <c r="BV35" s="2"/>
      <c r="BW35" s="2"/>
      <c r="BX35" s="2"/>
      <c r="BY35" s="2"/>
      <c r="BZ35" s="1"/>
    </row>
    <row r="36" spans="1:78" ht="11.25" customHeight="1">
      <c r="A36" s="1"/>
      <c r="B36" s="2"/>
      <c r="C36" s="2"/>
      <c r="D36" s="2"/>
      <c r="E36" s="117" t="s">
        <v>543</v>
      </c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42"/>
      <c r="W36" s="142"/>
      <c r="X36" s="142"/>
      <c r="Y36" s="142"/>
      <c r="Z36" s="142"/>
      <c r="AA36" s="143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12"/>
      <c r="BV36" s="2"/>
      <c r="BW36" s="2"/>
      <c r="BX36" s="2"/>
      <c r="BY36" s="2"/>
      <c r="BZ36" s="1"/>
    </row>
    <row r="37" spans="1:78" ht="9.75" customHeight="1">
      <c r="A37" s="1"/>
      <c r="B37" s="2"/>
      <c r="C37" s="2"/>
      <c r="D37" s="2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12"/>
      <c r="BV37" s="2"/>
      <c r="BW37" s="2"/>
      <c r="BX37" s="2"/>
      <c r="BY37" s="2"/>
      <c r="BZ37" s="1"/>
    </row>
    <row r="38" spans="1:78" ht="16.5" customHeight="1">
      <c r="A38" s="1"/>
      <c r="B38" s="2"/>
      <c r="C38" s="2"/>
      <c r="D38" s="2"/>
      <c r="E38" s="114" t="s">
        <v>315</v>
      </c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53"/>
      <c r="T38" s="7"/>
      <c r="U38" s="128" t="s">
        <v>521</v>
      </c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12"/>
      <c r="BV38" s="2"/>
      <c r="BW38" s="2"/>
      <c r="BX38" s="2"/>
      <c r="BY38" s="2"/>
      <c r="BZ38" s="1"/>
    </row>
    <row r="39" spans="1:78" ht="6.75" customHeight="1">
      <c r="A39" s="1"/>
      <c r="B39" s="2"/>
      <c r="C39" s="2"/>
      <c r="D39" s="2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12"/>
      <c r="BV39" s="2"/>
      <c r="BW39" s="2"/>
      <c r="BX39" s="2"/>
      <c r="BY39" s="2"/>
      <c r="BZ39" s="1"/>
    </row>
    <row r="40" spans="1:78" ht="16.5" customHeight="1">
      <c r="A40" s="1"/>
      <c r="B40" s="2"/>
      <c r="C40" s="2"/>
      <c r="D40" s="2"/>
      <c r="E40" s="1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53"/>
      <c r="T40" s="7"/>
      <c r="U40" s="128" t="s">
        <v>519</v>
      </c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 t="s">
        <v>520</v>
      </c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53"/>
      <c r="AZ40" s="7"/>
      <c r="BA40" s="128" t="s">
        <v>517</v>
      </c>
      <c r="BB40" s="128"/>
      <c r="BC40" s="128"/>
      <c r="BD40" s="128"/>
      <c r="BE40" s="128"/>
      <c r="BF40" s="128"/>
      <c r="BG40" s="53"/>
      <c r="BH40" s="7"/>
      <c r="BI40" s="128" t="s">
        <v>518</v>
      </c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27"/>
      <c r="BV40" s="2"/>
      <c r="BW40" s="2"/>
      <c r="BX40" s="2"/>
      <c r="BY40" s="2"/>
      <c r="BZ40" s="1"/>
    </row>
    <row r="41" spans="1:78" ht="7.5" customHeight="1">
      <c r="A41" s="1"/>
      <c r="B41" s="2"/>
      <c r="C41" s="2"/>
      <c r="D41" s="2"/>
      <c r="E41" s="1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12"/>
      <c r="BV41" s="2"/>
      <c r="BW41" s="2"/>
      <c r="BX41" s="2"/>
      <c r="BY41" s="2"/>
      <c r="BZ41" s="1"/>
    </row>
    <row r="42" spans="1:78" ht="16.5" customHeight="1">
      <c r="A42" s="1"/>
      <c r="B42" s="2"/>
      <c r="C42" s="2"/>
      <c r="D42" s="2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53"/>
      <c r="T42" s="7"/>
      <c r="U42" s="128" t="s">
        <v>522</v>
      </c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27"/>
      <c r="BV42" s="2"/>
      <c r="BW42" s="2"/>
      <c r="BX42" s="2"/>
      <c r="BY42" s="2"/>
      <c r="BZ42" s="1"/>
    </row>
    <row r="43" spans="1:78" ht="4.5" customHeight="1">
      <c r="A43" s="1"/>
      <c r="B43" s="2"/>
      <c r="C43" s="2"/>
      <c r="D43" s="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5"/>
      <c r="BV43" s="2"/>
      <c r="BW43" s="2"/>
      <c r="BX43" s="2"/>
      <c r="BY43" s="2"/>
      <c r="BZ43" s="1"/>
    </row>
    <row r="44" spans="1:78" ht="14.25" customHeight="1">
      <c r="A44" s="1"/>
      <c r="B44" s="2"/>
      <c r="C44" s="2"/>
      <c r="D44" s="2"/>
      <c r="E44" s="130" t="s">
        <v>523</v>
      </c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12"/>
      <c r="BV44" s="2"/>
      <c r="BW44" s="2"/>
      <c r="BX44" s="2"/>
      <c r="BY44" s="2"/>
      <c r="BZ44" s="1"/>
    </row>
    <row r="45" spans="1:78" ht="3" customHeight="1">
      <c r="A45" s="1"/>
      <c r="B45" s="2"/>
      <c r="C45" s="2"/>
      <c r="D45" s="2"/>
      <c r="E45" s="1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12"/>
      <c r="BV45" s="2"/>
      <c r="BW45" s="2"/>
      <c r="BX45" s="2"/>
      <c r="BY45" s="2"/>
      <c r="BZ45" s="1"/>
    </row>
    <row r="46" spans="1:78" ht="16.5" customHeight="1">
      <c r="A46" s="1"/>
      <c r="B46" s="2"/>
      <c r="C46" s="2"/>
      <c r="D46" s="2"/>
      <c r="E46" s="1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53"/>
      <c r="T46" s="7"/>
      <c r="U46" s="128" t="s">
        <v>430</v>
      </c>
      <c r="V46" s="128"/>
      <c r="W46" s="128"/>
      <c r="X46" s="128"/>
      <c r="Y46" s="128"/>
      <c r="Z46" s="128"/>
      <c r="AA46" s="53"/>
      <c r="AB46" s="7"/>
      <c r="AC46" s="128" t="s">
        <v>524</v>
      </c>
      <c r="AD46" s="128"/>
      <c r="AE46" s="128"/>
      <c r="AF46" s="128"/>
      <c r="AG46" s="128"/>
      <c r="AH46" s="128"/>
      <c r="AI46" s="128"/>
      <c r="AJ46" s="128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7"/>
      <c r="BA46" s="7"/>
      <c r="BB46" s="7"/>
      <c r="BC46" s="128" t="s">
        <v>525</v>
      </c>
      <c r="BD46" s="128"/>
      <c r="BE46" s="128"/>
      <c r="BF46" s="128"/>
      <c r="BG46" s="81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64"/>
      <c r="BV46" s="2"/>
      <c r="BW46" s="2"/>
      <c r="BX46" s="2"/>
      <c r="BY46" s="2"/>
      <c r="BZ46" s="1"/>
    </row>
    <row r="47" spans="1:78" ht="9" customHeight="1">
      <c r="A47" s="1"/>
      <c r="B47" s="2"/>
      <c r="C47" s="2"/>
      <c r="D47" s="2"/>
      <c r="E47" s="11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12"/>
      <c r="BV47" s="2"/>
      <c r="BW47" s="2"/>
      <c r="BX47" s="2"/>
      <c r="BY47" s="2"/>
      <c r="BZ47" s="1"/>
    </row>
    <row r="48" spans="1:78" ht="7.5" customHeight="1">
      <c r="A48" s="1"/>
      <c r="B48" s="2"/>
      <c r="C48" s="2"/>
      <c r="D48" s="2"/>
      <c r="E48" s="11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5"/>
      <c r="BV48" s="2"/>
      <c r="BW48" s="2"/>
      <c r="BX48" s="2"/>
      <c r="BY48" s="2"/>
      <c r="BZ48" s="1"/>
    </row>
    <row r="49" spans="1:78" ht="11.25" customHeight="1">
      <c r="A49" s="1"/>
      <c r="B49" s="2"/>
      <c r="C49" s="2"/>
      <c r="D49" s="2"/>
      <c r="E49" s="117" t="s">
        <v>544</v>
      </c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3"/>
      <c r="BE49" s="144" t="s">
        <v>526</v>
      </c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125"/>
      <c r="BV49" s="2"/>
      <c r="BW49" s="2"/>
      <c r="BX49" s="2"/>
      <c r="BY49" s="2"/>
      <c r="BZ49" s="1"/>
    </row>
    <row r="50" spans="1:78" ht="6.75" customHeight="1">
      <c r="A50" s="1"/>
      <c r="B50" s="2"/>
      <c r="C50" s="2"/>
      <c r="D50" s="2"/>
      <c r="E50" s="11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12"/>
      <c r="BV50" s="2"/>
      <c r="BW50" s="2"/>
      <c r="BX50" s="2"/>
      <c r="BY50" s="2"/>
      <c r="BZ50" s="1"/>
    </row>
    <row r="51" spans="1:78" ht="9.75" customHeight="1">
      <c r="A51" s="1"/>
      <c r="B51" s="2"/>
      <c r="C51" s="2"/>
      <c r="D51" s="2"/>
      <c r="E51" s="114" t="s">
        <v>528</v>
      </c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27"/>
      <c r="BV51" s="2"/>
      <c r="BW51" s="2"/>
      <c r="BX51" s="2"/>
      <c r="BY51" s="2"/>
      <c r="BZ51" s="1"/>
    </row>
    <row r="52" spans="1:78" ht="9.75" customHeight="1">
      <c r="A52" s="1"/>
      <c r="B52" s="2"/>
      <c r="C52" s="2"/>
      <c r="D52" s="2"/>
      <c r="E52" s="114" t="s">
        <v>527</v>
      </c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27"/>
      <c r="BV52" s="2"/>
      <c r="BW52" s="2"/>
      <c r="BX52" s="2"/>
      <c r="BY52" s="2"/>
      <c r="BZ52" s="1"/>
    </row>
    <row r="53" spans="1:78" ht="6" customHeight="1">
      <c r="A53" s="1"/>
      <c r="B53" s="2"/>
      <c r="C53" s="2"/>
      <c r="D53" s="2"/>
      <c r="E53" s="11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12"/>
      <c r="BV53" s="2"/>
      <c r="BW53" s="2"/>
      <c r="BX53" s="2"/>
      <c r="BY53" s="2"/>
      <c r="BZ53" s="1"/>
    </row>
    <row r="54" spans="1:78" ht="16.5" customHeight="1">
      <c r="A54" s="1"/>
      <c r="B54" s="2"/>
      <c r="C54" s="2"/>
      <c r="D54" s="2"/>
      <c r="E54" s="52"/>
      <c r="F54" s="7"/>
      <c r="G54" s="128" t="s">
        <v>529</v>
      </c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27"/>
      <c r="BV54" s="2"/>
      <c r="BW54" s="2"/>
      <c r="BX54" s="2"/>
      <c r="BY54" s="2"/>
      <c r="BZ54" s="1"/>
    </row>
    <row r="55" spans="1:78" ht="9" customHeight="1">
      <c r="A55" s="1"/>
      <c r="B55" s="2"/>
      <c r="C55" s="2"/>
      <c r="D55" s="2"/>
      <c r="E55" s="11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12"/>
      <c r="BV55" s="2"/>
      <c r="BW55" s="2"/>
      <c r="BX55" s="2"/>
      <c r="BY55" s="2"/>
      <c r="BZ55" s="1"/>
    </row>
    <row r="56" spans="1:78" ht="8.25" customHeight="1">
      <c r="A56" s="1"/>
      <c r="B56" s="2"/>
      <c r="C56" s="2"/>
      <c r="D56" s="2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5"/>
      <c r="BV56" s="2"/>
      <c r="BW56" s="2"/>
      <c r="BX56" s="2"/>
      <c r="BY56" s="2"/>
      <c r="BZ56" s="1"/>
    </row>
    <row r="57" spans="1:78" ht="11.25" customHeight="1">
      <c r="A57" s="1"/>
      <c r="B57" s="2"/>
      <c r="C57" s="2"/>
      <c r="D57" s="2"/>
      <c r="E57" s="117" t="s">
        <v>545</v>
      </c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3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12"/>
      <c r="BV57" s="2"/>
      <c r="BW57" s="2"/>
      <c r="BX57" s="2"/>
      <c r="BY57" s="2"/>
      <c r="BZ57" s="1"/>
    </row>
    <row r="58" spans="1:78" ht="15" customHeight="1">
      <c r="A58" s="1"/>
      <c r="B58" s="2"/>
      <c r="C58" s="2"/>
      <c r="D58" s="2"/>
      <c r="E58" s="11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12"/>
      <c r="BV58" s="2"/>
      <c r="BW58" s="2"/>
      <c r="BX58" s="2"/>
      <c r="BY58" s="2"/>
      <c r="BZ58" s="1"/>
    </row>
    <row r="59" spans="1:78" ht="16.5" customHeight="1">
      <c r="A59" s="1"/>
      <c r="B59" s="2"/>
      <c r="C59" s="2"/>
      <c r="D59" s="2"/>
      <c r="E59" s="156" t="s">
        <v>530</v>
      </c>
      <c r="F59" s="157"/>
      <c r="G59" s="157"/>
      <c r="H59" s="157"/>
      <c r="I59" s="157"/>
      <c r="J59" s="157"/>
      <c r="K59" s="157"/>
      <c r="L59" s="157"/>
      <c r="M59" s="157"/>
      <c r="N59" s="95" t="s">
        <v>531</v>
      </c>
      <c r="O59" s="95"/>
      <c r="P59" s="95"/>
      <c r="Q59" s="95"/>
      <c r="R59" s="95"/>
      <c r="S59" s="95"/>
      <c r="T59" s="95"/>
      <c r="U59" s="95"/>
      <c r="V59" s="95"/>
      <c r="W59" s="160"/>
      <c r="X59" s="160"/>
      <c r="Y59" s="160"/>
      <c r="Z59" s="160"/>
      <c r="AA59" s="160"/>
      <c r="AB59" s="160"/>
      <c r="AC59" s="160"/>
      <c r="AD59" s="7"/>
      <c r="AE59" s="7"/>
      <c r="AF59" s="7"/>
      <c r="AG59" s="7"/>
      <c r="AH59" s="7"/>
      <c r="AI59" s="95" t="s">
        <v>547</v>
      </c>
      <c r="AJ59" s="95"/>
      <c r="AK59" s="95"/>
      <c r="AL59" s="95"/>
      <c r="AM59" s="95"/>
      <c r="AN59" s="95"/>
      <c r="AO59" s="95"/>
      <c r="AP59" s="95"/>
      <c r="AQ59" s="95"/>
      <c r="AR59" s="95"/>
      <c r="AS59" s="160"/>
      <c r="AT59" s="160"/>
      <c r="AU59" s="160"/>
      <c r="AV59" s="160"/>
      <c r="AW59" s="160"/>
      <c r="AX59" s="160"/>
      <c r="AY59" s="160"/>
      <c r="AZ59" s="7"/>
      <c r="BA59" s="7"/>
      <c r="BB59" s="7"/>
      <c r="BC59" s="7"/>
      <c r="BD59" s="7"/>
      <c r="BE59" s="95" t="s">
        <v>546</v>
      </c>
      <c r="BF59" s="95"/>
      <c r="BG59" s="95"/>
      <c r="BH59" s="95"/>
      <c r="BI59" s="95"/>
      <c r="BJ59" s="95"/>
      <c r="BK59" s="95"/>
      <c r="BL59" s="95"/>
      <c r="BM59" s="95"/>
      <c r="BN59" s="95"/>
      <c r="BO59" s="160"/>
      <c r="BP59" s="161"/>
      <c r="BQ59" s="161"/>
      <c r="BR59" s="161"/>
      <c r="BS59" s="161"/>
      <c r="BT59" s="161"/>
      <c r="BU59" s="162"/>
      <c r="BV59" s="2"/>
      <c r="BW59" s="2"/>
      <c r="BX59" s="2"/>
      <c r="BY59" s="2"/>
      <c r="BZ59" s="1"/>
    </row>
    <row r="60" spans="1:78" ht="5.25" customHeight="1">
      <c r="A60" s="1"/>
      <c r="B60" s="2"/>
      <c r="C60" s="2"/>
      <c r="D60" s="2"/>
      <c r="E60" s="13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5"/>
      <c r="BV60" s="2"/>
      <c r="BW60" s="2"/>
      <c r="BX60" s="2"/>
      <c r="BY60" s="2"/>
      <c r="BZ60" s="1"/>
    </row>
    <row r="61" spans="1:78" ht="6" customHeight="1">
      <c r="A61" s="1"/>
      <c r="B61" s="2"/>
      <c r="C61" s="2"/>
      <c r="D61" s="2"/>
      <c r="E61" s="1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12"/>
      <c r="BV61" s="2"/>
      <c r="BW61" s="2"/>
      <c r="BX61" s="2"/>
      <c r="BY61" s="2"/>
      <c r="BZ61" s="1"/>
    </row>
    <row r="62" spans="1:78" ht="16.5" customHeight="1">
      <c r="A62" s="1"/>
      <c r="B62" s="2"/>
      <c r="C62" s="2"/>
      <c r="D62" s="2"/>
      <c r="E62" s="114" t="s">
        <v>532</v>
      </c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12"/>
      <c r="BV62" s="2"/>
      <c r="BW62" s="2"/>
      <c r="BX62" s="2"/>
      <c r="BY62" s="2"/>
      <c r="BZ62" s="1"/>
    </row>
    <row r="63" spans="1:78" ht="3.75" customHeight="1">
      <c r="A63" s="1"/>
      <c r="B63" s="2"/>
      <c r="C63" s="2"/>
      <c r="D63" s="2"/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5"/>
      <c r="BV63" s="2"/>
      <c r="BW63" s="2"/>
      <c r="BX63" s="2"/>
      <c r="BY63" s="2"/>
      <c r="BZ63" s="1"/>
    </row>
    <row r="64" spans="1:78" ht="10.5" customHeight="1">
      <c r="A64" s="1"/>
      <c r="B64" s="2"/>
      <c r="C64" s="2"/>
      <c r="D64" s="2"/>
      <c r="E64" s="8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10"/>
      <c r="BV64" s="2"/>
      <c r="BW64" s="2"/>
      <c r="BX64" s="2"/>
      <c r="BY64" s="2"/>
      <c r="BZ64" s="1"/>
    </row>
    <row r="65" spans="1:78" ht="16.5" customHeight="1">
      <c r="A65" s="1"/>
      <c r="B65" s="2"/>
      <c r="C65" s="2"/>
      <c r="D65" s="2"/>
      <c r="E65" s="156" t="s">
        <v>533</v>
      </c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53"/>
      <c r="X65" s="7"/>
      <c r="Y65" s="95" t="s">
        <v>622</v>
      </c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53"/>
      <c r="AN65" s="7"/>
      <c r="AO65" s="95" t="s">
        <v>623</v>
      </c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53"/>
      <c r="BD65" s="7"/>
      <c r="BE65" s="95" t="s">
        <v>624</v>
      </c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58"/>
      <c r="BV65" s="2"/>
      <c r="BW65" s="2"/>
      <c r="BX65" s="2"/>
      <c r="BY65" s="2"/>
      <c r="BZ65" s="1"/>
    </row>
    <row r="66" spans="1:78" ht="6" customHeight="1">
      <c r="A66" s="1"/>
      <c r="B66" s="2"/>
      <c r="C66" s="2"/>
      <c r="D66" s="2"/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5"/>
      <c r="BV66" s="2"/>
      <c r="BW66" s="2"/>
      <c r="BX66" s="2"/>
      <c r="BY66" s="2"/>
      <c r="BZ66" s="1"/>
    </row>
    <row r="67" spans="1:78" ht="14.25" customHeight="1">
      <c r="A67" s="1"/>
      <c r="B67" s="2"/>
      <c r="C67" s="2"/>
      <c r="D67" s="2"/>
      <c r="E67" s="114" t="s">
        <v>534</v>
      </c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27"/>
      <c r="BV67" s="2"/>
      <c r="BW67" s="2"/>
      <c r="BX67" s="2"/>
      <c r="BY67" s="2"/>
      <c r="BZ67" s="1"/>
    </row>
    <row r="68" spans="1:78" ht="6.75" customHeight="1">
      <c r="A68" s="1"/>
      <c r="B68" s="2"/>
      <c r="C68" s="2"/>
      <c r="D68" s="2"/>
      <c r="E68" s="65" t="s">
        <v>535</v>
      </c>
      <c r="F68" s="110"/>
      <c r="G68" s="110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12"/>
      <c r="BV68" s="2"/>
      <c r="BW68" s="2"/>
      <c r="BX68" s="2"/>
      <c r="BY68" s="2"/>
      <c r="BZ68" s="1"/>
    </row>
    <row r="69" spans="1:78" ht="16.5" customHeight="1">
      <c r="A69" s="1"/>
      <c r="B69" s="2"/>
      <c r="C69" s="2"/>
      <c r="D69" s="2"/>
      <c r="E69" s="75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64"/>
      <c r="BV69" s="2"/>
      <c r="BW69" s="2"/>
      <c r="BX69" s="2"/>
      <c r="BY69" s="2"/>
      <c r="BZ69" s="1"/>
    </row>
    <row r="70" spans="1:78" ht="3.75" customHeight="1">
      <c r="A70" s="1"/>
      <c r="B70" s="2"/>
      <c r="C70" s="2"/>
      <c r="D70" s="2"/>
      <c r="E70" s="11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12"/>
      <c r="BV70" s="2"/>
      <c r="BW70" s="2"/>
      <c r="BX70" s="2"/>
      <c r="BY70" s="2"/>
      <c r="BZ70" s="1"/>
    </row>
    <row r="71" spans="1:78" ht="6.75" customHeight="1">
      <c r="A71" s="1"/>
      <c r="B71" s="2"/>
      <c r="C71" s="2"/>
      <c r="D71" s="2"/>
      <c r="E71" s="65" t="s">
        <v>34</v>
      </c>
      <c r="F71" s="62"/>
      <c r="G71" s="62"/>
      <c r="H71" s="62"/>
      <c r="I71" s="62"/>
      <c r="J71" s="62"/>
      <c r="K71" s="62"/>
      <c r="L71" s="62"/>
      <c r="M71" s="62"/>
      <c r="N71" s="62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12"/>
      <c r="BV71" s="2"/>
      <c r="BW71" s="2"/>
      <c r="BX71" s="2"/>
      <c r="BY71" s="2"/>
      <c r="BZ71" s="1"/>
    </row>
    <row r="72" spans="1:78" ht="16.5" customHeight="1">
      <c r="A72" s="1"/>
      <c r="B72" s="2"/>
      <c r="C72" s="2"/>
      <c r="D72" s="2"/>
      <c r="E72" s="75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64"/>
      <c r="BV72" s="2"/>
      <c r="BW72" s="2"/>
      <c r="BX72" s="2"/>
      <c r="BY72" s="2"/>
      <c r="BZ72" s="1"/>
    </row>
    <row r="73" spans="1:78" ht="3.75" customHeight="1">
      <c r="A73" s="1"/>
      <c r="B73" s="2"/>
      <c r="C73" s="2"/>
      <c r="D73" s="2"/>
      <c r="E73" s="11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12"/>
      <c r="BV73" s="2"/>
      <c r="BW73" s="2"/>
      <c r="BX73" s="2"/>
      <c r="BY73" s="2"/>
      <c r="BZ73" s="1"/>
    </row>
    <row r="74" spans="1:78" ht="6.75" customHeight="1">
      <c r="A74" s="1"/>
      <c r="B74" s="2"/>
      <c r="C74" s="2"/>
      <c r="D74" s="2"/>
      <c r="E74" s="65" t="s">
        <v>35</v>
      </c>
      <c r="F74" s="63"/>
      <c r="G74" s="63"/>
      <c r="H74" s="63"/>
      <c r="I74" s="63"/>
      <c r="J74" s="7"/>
      <c r="K74" s="7"/>
      <c r="L74" s="7"/>
      <c r="M74" s="7"/>
      <c r="N74" s="7"/>
      <c r="O74" s="7"/>
      <c r="P74" s="7"/>
      <c r="Q74" s="86" t="s">
        <v>447</v>
      </c>
      <c r="R74" s="110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12"/>
      <c r="BV74" s="2"/>
      <c r="BW74" s="2"/>
      <c r="BX74" s="2"/>
      <c r="BY74" s="2"/>
      <c r="BZ74" s="1"/>
    </row>
    <row r="75" spans="1:78" ht="16.5" customHeight="1">
      <c r="A75" s="1"/>
      <c r="B75" s="2"/>
      <c r="C75" s="2"/>
      <c r="D75" s="2"/>
      <c r="E75" s="75"/>
      <c r="F75" s="76"/>
      <c r="G75" s="76"/>
      <c r="H75" s="76"/>
      <c r="I75" s="76"/>
      <c r="J75" s="76"/>
      <c r="K75" s="76"/>
      <c r="L75" s="76"/>
      <c r="M75" s="76"/>
      <c r="N75" s="7"/>
      <c r="O75" s="7"/>
      <c r="P75" s="7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64"/>
      <c r="BV75" s="2"/>
      <c r="BW75" s="2"/>
      <c r="BX75" s="2"/>
      <c r="BY75" s="2"/>
      <c r="BZ75" s="1"/>
    </row>
    <row r="76" spans="1:78" ht="13.5" customHeight="1">
      <c r="A76" s="1"/>
      <c r="B76" s="2"/>
      <c r="C76" s="2"/>
      <c r="D76" s="2"/>
      <c r="E76" s="11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5"/>
      <c r="BV76" s="2"/>
      <c r="BW76" s="2"/>
      <c r="BX76" s="2"/>
      <c r="BY76" s="2"/>
      <c r="BZ76" s="1"/>
    </row>
    <row r="77" spans="1:78" ht="11.25" customHeight="1">
      <c r="A77" s="1"/>
      <c r="B77" s="2"/>
      <c r="C77" s="2"/>
      <c r="D77" s="2"/>
      <c r="E77" s="117" t="s">
        <v>549</v>
      </c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3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12"/>
      <c r="BV77" s="2"/>
      <c r="BW77" s="2"/>
      <c r="BX77" s="2"/>
      <c r="BY77" s="2"/>
      <c r="BZ77" s="1"/>
    </row>
    <row r="78" spans="1:78" ht="5.25" customHeight="1">
      <c r="A78" s="1"/>
      <c r="B78" s="2"/>
      <c r="C78" s="2"/>
      <c r="D78" s="2"/>
      <c r="E78" s="11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12"/>
      <c r="BV78" s="2"/>
      <c r="BW78" s="2"/>
      <c r="BX78" s="2"/>
      <c r="BY78" s="2"/>
      <c r="BZ78" s="1"/>
    </row>
    <row r="79" spans="1:78" ht="12" customHeight="1">
      <c r="A79" s="1"/>
      <c r="B79" s="2"/>
      <c r="C79" s="2"/>
      <c r="D79" s="2"/>
      <c r="E79" s="166" t="s">
        <v>536</v>
      </c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3" t="s">
        <v>505</v>
      </c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7"/>
      <c r="AJ79" s="7"/>
      <c r="AK79" s="7"/>
      <c r="AL79" s="7"/>
      <c r="AM79" s="163" t="s">
        <v>506</v>
      </c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12"/>
      <c r="BV79" s="2"/>
      <c r="BW79" s="2"/>
      <c r="BX79" s="2"/>
      <c r="BY79" s="2"/>
      <c r="BZ79" s="1"/>
    </row>
    <row r="80" spans="1:78" ht="10.5" customHeight="1">
      <c r="A80" s="1"/>
      <c r="B80" s="2"/>
      <c r="C80" s="2"/>
      <c r="D80" s="2"/>
      <c r="E80" s="11"/>
      <c r="F80" s="7"/>
      <c r="G80" s="131" t="s">
        <v>548</v>
      </c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56"/>
      <c r="S80" s="151" t="s">
        <v>507</v>
      </c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7"/>
      <c r="AI80" s="7"/>
      <c r="AJ80" s="7"/>
      <c r="AK80" s="7"/>
      <c r="AL80" s="7"/>
      <c r="AM80" s="151" t="s">
        <v>507</v>
      </c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12"/>
      <c r="BV80" s="2"/>
      <c r="BW80" s="2"/>
      <c r="BX80" s="2"/>
      <c r="BY80" s="2"/>
      <c r="BZ80" s="1"/>
    </row>
    <row r="81" spans="1:78" ht="4.5" customHeight="1">
      <c r="A81" s="1"/>
      <c r="B81" s="2"/>
      <c r="C81" s="2"/>
      <c r="D81" s="2"/>
      <c r="E81" s="11"/>
      <c r="F81" s="7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12"/>
      <c r="BV81" s="2"/>
      <c r="BW81" s="2"/>
      <c r="BX81" s="2"/>
      <c r="BY81" s="2"/>
      <c r="BZ81" s="1"/>
    </row>
    <row r="82" spans="1:78" ht="16.5" customHeight="1">
      <c r="A82" s="1"/>
      <c r="B82" s="2"/>
      <c r="C82" s="2"/>
      <c r="D82" s="2"/>
      <c r="E82" s="11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7"/>
      <c r="AI82" s="7"/>
      <c r="AJ82" s="7"/>
      <c r="AK82" s="7"/>
      <c r="AL82" s="7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12"/>
      <c r="BV82" s="2"/>
      <c r="BW82" s="2"/>
      <c r="BX82" s="2"/>
      <c r="BY82" s="2"/>
      <c r="BZ82" s="1"/>
    </row>
    <row r="83" spans="1:78" ht="9" customHeight="1">
      <c r="A83" s="1"/>
      <c r="B83" s="2"/>
      <c r="C83" s="2"/>
      <c r="D83" s="2"/>
      <c r="E83" s="11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12"/>
      <c r="BV83" s="2"/>
      <c r="BW83" s="2"/>
      <c r="BX83" s="2"/>
      <c r="BY83" s="2"/>
      <c r="BZ83" s="1"/>
    </row>
    <row r="84" spans="1:78" ht="9" customHeight="1">
      <c r="A84" s="1"/>
      <c r="B84" s="2"/>
      <c r="C84" s="2"/>
      <c r="D84" s="2"/>
      <c r="E84" s="1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5"/>
      <c r="BV84" s="2"/>
      <c r="BW84" s="2"/>
      <c r="BX84" s="2"/>
      <c r="BY84" s="2"/>
      <c r="BZ84" s="1"/>
    </row>
    <row r="85" spans="1:78" ht="15" customHeight="1" thickBot="1">
      <c r="A85" s="1"/>
      <c r="B85" s="2"/>
      <c r="C85" s="2"/>
      <c r="D85" s="5"/>
      <c r="E85" s="2"/>
      <c r="F85" s="2"/>
      <c r="G85" s="2"/>
      <c r="H85" s="71" t="s">
        <v>625</v>
      </c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71" t="s">
        <v>625</v>
      </c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3"/>
      <c r="BT85" s="73"/>
      <c r="BU85" s="2"/>
      <c r="BV85" s="6"/>
      <c r="BW85" s="2"/>
      <c r="BX85" s="2"/>
      <c r="BY85" s="2"/>
      <c r="BZ85" s="1"/>
    </row>
    <row r="86" spans="1:78" ht="6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1"/>
    </row>
    <row r="87" spans="1:78" ht="7.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1"/>
    </row>
    <row r="88" spans="1:78" ht="4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</sheetData>
  <sheetProtection sheet="1" objects="1" scenarios="1"/>
  <mergeCells count="112">
    <mergeCell ref="D3:BV3"/>
    <mergeCell ref="BH85:BT85"/>
    <mergeCell ref="S80:AG80"/>
    <mergeCell ref="AM80:BA80"/>
    <mergeCell ref="E79:Q79"/>
    <mergeCell ref="H85:R85"/>
    <mergeCell ref="E77:AS77"/>
    <mergeCell ref="S82:AG82"/>
    <mergeCell ref="AM82:BA82"/>
    <mergeCell ref="AM79:BA79"/>
    <mergeCell ref="R79:AH79"/>
    <mergeCell ref="G80:Q81"/>
    <mergeCell ref="E72:BU72"/>
    <mergeCell ref="E74:I74"/>
    <mergeCell ref="Q74:R74"/>
    <mergeCell ref="E75:M75"/>
    <mergeCell ref="Q75:BU75"/>
    <mergeCell ref="E67:BU67"/>
    <mergeCell ref="E69:BU69"/>
    <mergeCell ref="E68:G68"/>
    <mergeCell ref="E71:N71"/>
    <mergeCell ref="Y65:AL65"/>
    <mergeCell ref="AO65:BB65"/>
    <mergeCell ref="BE65:BU65"/>
    <mergeCell ref="E65:V65"/>
    <mergeCell ref="W62:AK62"/>
    <mergeCell ref="E62:V62"/>
    <mergeCell ref="W59:AC59"/>
    <mergeCell ref="AS59:AY59"/>
    <mergeCell ref="BO59:BU59"/>
    <mergeCell ref="N59:V59"/>
    <mergeCell ref="E51:BU51"/>
    <mergeCell ref="E52:BU52"/>
    <mergeCell ref="G54:BU54"/>
    <mergeCell ref="E57:AR57"/>
    <mergeCell ref="E59:M59"/>
    <mergeCell ref="AI59:AR59"/>
    <mergeCell ref="BE59:BN59"/>
    <mergeCell ref="U42:BU42"/>
    <mergeCell ref="E44:AY44"/>
    <mergeCell ref="U46:Z46"/>
    <mergeCell ref="AK46:AY46"/>
    <mergeCell ref="BG46:BU46"/>
    <mergeCell ref="AC46:AJ46"/>
    <mergeCell ref="BC46:BF46"/>
    <mergeCell ref="BI40:BU40"/>
    <mergeCell ref="U40:AM40"/>
    <mergeCell ref="AN40:AX40"/>
    <mergeCell ref="U38:AM38"/>
    <mergeCell ref="BA40:BF40"/>
    <mergeCell ref="BI33:BU33"/>
    <mergeCell ref="D1:S1"/>
    <mergeCell ref="E36:AA36"/>
    <mergeCell ref="E49:BD49"/>
    <mergeCell ref="BE49:BU49"/>
    <mergeCell ref="E33:R33"/>
    <mergeCell ref="S33:AF33"/>
    <mergeCell ref="AG33:AT33"/>
    <mergeCell ref="AU33:BH33"/>
    <mergeCell ref="S31:AF31"/>
    <mergeCell ref="AG31:AT31"/>
    <mergeCell ref="AU31:BH31"/>
    <mergeCell ref="BI31:BU31"/>
    <mergeCell ref="E28:R28"/>
    <mergeCell ref="E31:R31"/>
    <mergeCell ref="G29:R29"/>
    <mergeCell ref="E38:R38"/>
    <mergeCell ref="BI23:BU23"/>
    <mergeCell ref="E25:R25"/>
    <mergeCell ref="S25:AF25"/>
    <mergeCell ref="AG25:AT25"/>
    <mergeCell ref="AU25:BH25"/>
    <mergeCell ref="BI25:BU25"/>
    <mergeCell ref="E23:R23"/>
    <mergeCell ref="S23:AF23"/>
    <mergeCell ref="AG23:AT23"/>
    <mergeCell ref="AU23:BH23"/>
    <mergeCell ref="BI19:BU19"/>
    <mergeCell ref="E21:R21"/>
    <mergeCell ref="S21:AF21"/>
    <mergeCell ref="AG21:AT21"/>
    <mergeCell ref="AU21:BH21"/>
    <mergeCell ref="BI21:BU21"/>
    <mergeCell ref="E19:R19"/>
    <mergeCell ref="S19:AF19"/>
    <mergeCell ref="AG19:AT19"/>
    <mergeCell ref="AU19:BH19"/>
    <mergeCell ref="AU15:BH15"/>
    <mergeCell ref="BI15:BU15"/>
    <mergeCell ref="E17:R17"/>
    <mergeCell ref="S17:AF17"/>
    <mergeCell ref="AG17:AT17"/>
    <mergeCell ref="AU17:BH17"/>
    <mergeCell ref="BI17:BU17"/>
    <mergeCell ref="E13:R13"/>
    <mergeCell ref="E15:R15"/>
    <mergeCell ref="S15:AF15"/>
    <mergeCell ref="AG15:AT15"/>
    <mergeCell ref="S13:AF13"/>
    <mergeCell ref="AG13:AT13"/>
    <mergeCell ref="AU13:BH13"/>
    <mergeCell ref="BI13:BU13"/>
    <mergeCell ref="AU11:BU11"/>
    <mergeCell ref="S12:AF12"/>
    <mergeCell ref="AG12:AT12"/>
    <mergeCell ref="AU12:BH12"/>
    <mergeCell ref="BI12:BU12"/>
    <mergeCell ref="S10:AT11"/>
    <mergeCell ref="E7:N7"/>
    <mergeCell ref="O7:AM7"/>
    <mergeCell ref="E9:AL9"/>
    <mergeCell ref="AM9:BU9"/>
  </mergeCells>
  <printOptions/>
  <pageMargins left="0" right="0" top="0" bottom="0" header="0" footer="0"/>
  <pageSetup fitToHeight="1" fitToWidth="1" horizontalDpi="600" verticalDpi="600" orientation="portrait" paperSize="9" scale="95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BZ79"/>
  <sheetViews>
    <sheetView showGridLines="0" showRowColHeaders="0" workbookViewId="0" topLeftCell="A1">
      <pane ySplit="1" topLeftCell="BM2" activePane="bottomLeft" state="frozen"/>
      <selection pane="topLeft" activeCell="AV90" sqref="AV90"/>
      <selection pane="bottomLeft" activeCell="F12" sqref="F12"/>
    </sheetView>
  </sheetViews>
  <sheetFormatPr defaultColWidth="11.421875" defaultRowHeight="12.75" zeroHeight="1"/>
  <cols>
    <col min="1" max="1" width="0.85546875" style="0" customWidth="1"/>
    <col min="2" max="4" width="2.57421875" style="0" customWidth="1"/>
    <col min="5" max="5" width="2.7109375" style="0" customWidth="1"/>
    <col min="6" max="6" width="2.140625" style="0" customWidth="1"/>
    <col min="7" max="7" width="1.421875" style="0" customWidth="1"/>
    <col min="8" max="8" width="2.140625" style="0" customWidth="1"/>
    <col min="9" max="9" width="1.421875" style="0" customWidth="1"/>
    <col min="10" max="10" width="2.140625" style="0" customWidth="1"/>
    <col min="11" max="11" width="0.9921875" style="0" customWidth="1"/>
    <col min="12" max="12" width="0.85546875" style="0" customWidth="1"/>
    <col min="13" max="14" width="0.5625" style="0" customWidth="1"/>
    <col min="15" max="15" width="0.71875" style="0" customWidth="1"/>
    <col min="16" max="16" width="2.140625" style="0" customWidth="1"/>
    <col min="17" max="17" width="0.5625" style="0" customWidth="1"/>
    <col min="18" max="18" width="2.00390625" style="0" customWidth="1"/>
    <col min="19" max="19" width="0.71875" style="0" customWidth="1"/>
    <col min="20" max="20" width="1.57421875" style="0" customWidth="1"/>
    <col min="21" max="21" width="0.71875" style="0" customWidth="1"/>
    <col min="22" max="22" width="2.00390625" style="0" customWidth="1"/>
    <col min="23" max="23" width="1.1484375" style="0" customWidth="1"/>
    <col min="24" max="24" width="1.28515625" style="0" customWidth="1"/>
    <col min="25" max="25" width="0.71875" style="0" customWidth="1"/>
    <col min="26" max="26" width="2.140625" style="0" customWidth="1"/>
    <col min="27" max="27" width="0.5625" style="0" customWidth="1"/>
    <col min="28" max="28" width="1.8515625" style="0" customWidth="1"/>
    <col min="29" max="29" width="1.28515625" style="0" customWidth="1"/>
    <col min="30" max="30" width="1.8515625" style="0" customWidth="1"/>
    <col min="31" max="31" width="0.71875" style="0" customWidth="1"/>
    <col min="32" max="32" width="1.8515625" style="0" customWidth="1"/>
    <col min="33" max="33" width="0.71875" style="0" customWidth="1"/>
    <col min="34" max="35" width="1.28515625" style="0" customWidth="1"/>
    <col min="36" max="36" width="1.8515625" style="0" customWidth="1"/>
    <col min="37" max="37" width="0.71875" style="0" customWidth="1"/>
    <col min="38" max="38" width="1.7109375" style="0" customWidth="1"/>
    <col min="39" max="39" width="0.85546875" style="0" customWidth="1"/>
    <col min="40" max="40" width="1.8515625" style="0" customWidth="1"/>
    <col min="41" max="41" width="0.42578125" style="0" customWidth="1"/>
    <col min="42" max="42" width="1.8515625" style="0" customWidth="1"/>
    <col min="43" max="43" width="0.9921875" style="0" customWidth="1"/>
    <col min="44" max="44" width="1.8515625" style="0" customWidth="1"/>
    <col min="45" max="45" width="0.71875" style="0" customWidth="1"/>
    <col min="46" max="46" width="1.8515625" style="0" customWidth="1"/>
    <col min="47" max="47" width="0.71875" style="0" customWidth="1"/>
    <col min="48" max="48" width="1.8515625" style="0" customWidth="1"/>
    <col min="49" max="49" width="0.71875" style="0" customWidth="1"/>
    <col min="50" max="50" width="1.8515625" style="0" customWidth="1"/>
    <col min="51" max="51" width="0.71875" style="0" customWidth="1"/>
    <col min="52" max="52" width="1.8515625" style="0" customWidth="1"/>
    <col min="53" max="53" width="0.71875" style="0" customWidth="1"/>
    <col min="54" max="54" width="1.8515625" style="0" customWidth="1"/>
    <col min="55" max="55" width="0.71875" style="0" customWidth="1"/>
    <col min="56" max="56" width="1.8515625" style="0" customWidth="1"/>
    <col min="57" max="57" width="0.71875" style="0" customWidth="1"/>
    <col min="58" max="58" width="1.8515625" style="0" customWidth="1"/>
    <col min="59" max="59" width="0.71875" style="0" customWidth="1"/>
    <col min="60" max="60" width="1.8515625" style="0" customWidth="1"/>
    <col min="61" max="61" width="0.85546875" style="0" customWidth="1"/>
    <col min="62" max="62" width="1.8515625" style="0" customWidth="1"/>
    <col min="63" max="63" width="0.71875" style="0" customWidth="1"/>
    <col min="64" max="64" width="1.8515625" style="0" customWidth="1"/>
    <col min="65" max="65" width="0.71875" style="0" customWidth="1"/>
    <col min="66" max="66" width="1.7109375" style="0" customWidth="1"/>
    <col min="67" max="67" width="0.71875" style="0" customWidth="1"/>
    <col min="68" max="68" width="1.8515625" style="0" customWidth="1"/>
    <col min="69" max="69" width="0.9921875" style="0" customWidth="1"/>
    <col min="70" max="70" width="1.8515625" style="0" customWidth="1"/>
    <col min="71" max="71" width="0.71875" style="0" customWidth="1"/>
    <col min="72" max="72" width="1.8515625" style="0" customWidth="1"/>
    <col min="73" max="73" width="0.85546875" style="0" customWidth="1"/>
    <col min="74" max="74" width="1.8515625" style="0" customWidth="1"/>
    <col min="75" max="75" width="2.7109375" style="0" customWidth="1"/>
    <col min="76" max="77" width="2.28125" style="0" customWidth="1"/>
    <col min="78" max="78" width="0.85546875" style="0" customWidth="1"/>
    <col min="79" max="16384" width="0" style="0" hidden="1" customWidth="1"/>
  </cols>
  <sheetData>
    <row r="1" spans="1:78" ht="18" customHeight="1">
      <c r="A1" s="1"/>
      <c r="B1" s="1"/>
      <c r="C1" s="1"/>
      <c r="D1" s="1"/>
      <c r="E1" s="116" t="s">
        <v>421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9" customHeight="1">
      <c r="A3" s="1"/>
      <c r="B3" s="2"/>
      <c r="C3" s="2"/>
      <c r="D3" s="2"/>
      <c r="E3" s="134" t="s">
        <v>65</v>
      </c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2"/>
      <c r="BY3" s="2"/>
      <c r="BZ3" s="1"/>
    </row>
    <row r="4" spans="1:78" ht="9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1"/>
    </row>
    <row r="5" spans="1:78" ht="15" customHeight="1">
      <c r="A5" s="1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"/>
      <c r="BX5" s="2"/>
      <c r="BY5" s="2"/>
      <c r="BZ5" s="1"/>
    </row>
    <row r="6" spans="1:78" ht="5.25" customHeight="1">
      <c r="A6" s="1"/>
      <c r="B6" s="2"/>
      <c r="C6" s="2"/>
      <c r="D6" s="2"/>
      <c r="E6" s="2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10"/>
      <c r="BW6" s="2"/>
      <c r="BX6" s="2"/>
      <c r="BY6" s="2"/>
      <c r="BZ6" s="1"/>
    </row>
    <row r="7" spans="1:78" ht="16.5" customHeight="1">
      <c r="A7" s="1"/>
      <c r="B7" s="2"/>
      <c r="C7" s="2"/>
      <c r="D7" s="2"/>
      <c r="E7" s="2"/>
      <c r="F7" s="90" t="s">
        <v>27</v>
      </c>
      <c r="G7" s="180"/>
      <c r="H7" s="180"/>
      <c r="I7" s="180"/>
      <c r="J7" s="180"/>
      <c r="K7" s="180"/>
      <c r="L7" s="180"/>
      <c r="M7" s="180"/>
      <c r="N7" s="180"/>
      <c r="O7" s="180"/>
      <c r="P7" s="133">
        <f>IF(ZFaSteuernummer="","",ZFaSteuernummer)</f>
      </c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12"/>
      <c r="BW7" s="2"/>
      <c r="BX7" s="2"/>
      <c r="BY7" s="2"/>
      <c r="BZ7" s="1"/>
    </row>
    <row r="8" spans="1:78" ht="5.25" customHeight="1">
      <c r="A8" s="1"/>
      <c r="B8" s="2"/>
      <c r="C8" s="2"/>
      <c r="D8" s="2"/>
      <c r="E8" s="2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5"/>
      <c r="BW8" s="2"/>
      <c r="BX8" s="2"/>
      <c r="BY8" s="2"/>
      <c r="BZ8" s="1"/>
    </row>
    <row r="9" spans="1:78" ht="16.5" customHeight="1">
      <c r="A9" s="1"/>
      <c r="B9" s="2"/>
      <c r="C9" s="2"/>
      <c r="D9" s="2"/>
      <c r="E9" s="2"/>
      <c r="F9" s="97" t="s">
        <v>550</v>
      </c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12"/>
      <c r="BW9" s="2"/>
      <c r="BX9" s="2"/>
      <c r="BY9" s="2"/>
      <c r="BZ9" s="1"/>
    </row>
    <row r="10" spans="1:78" ht="10.5" customHeight="1">
      <c r="A10" s="1"/>
      <c r="B10" s="2"/>
      <c r="C10" s="2"/>
      <c r="D10" s="2"/>
      <c r="E10" s="2"/>
      <c r="F10" s="114" t="s">
        <v>551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27"/>
      <c r="BW10" s="2"/>
      <c r="BX10" s="2"/>
      <c r="BY10" s="2"/>
      <c r="BZ10" s="1"/>
    </row>
    <row r="11" spans="1:78" ht="6.75" customHeight="1">
      <c r="A11" s="1"/>
      <c r="B11" s="2"/>
      <c r="C11" s="2"/>
      <c r="D11" s="2"/>
      <c r="E11" s="2"/>
      <c r="F11" s="1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12"/>
      <c r="BW11" s="2"/>
      <c r="BX11" s="2"/>
      <c r="BY11" s="2"/>
      <c r="BZ11" s="1"/>
    </row>
    <row r="12" spans="1:78" ht="16.5" customHeight="1">
      <c r="A12" s="1"/>
      <c r="B12" s="2"/>
      <c r="C12" s="2"/>
      <c r="D12" s="2"/>
      <c r="E12" s="2"/>
      <c r="F12" s="52"/>
      <c r="G12" s="7"/>
      <c r="H12" s="128" t="s">
        <v>430</v>
      </c>
      <c r="I12" s="128"/>
      <c r="J12" s="128"/>
      <c r="K12" s="128"/>
      <c r="L12" s="128"/>
      <c r="M12" s="128"/>
      <c r="N12" s="128"/>
      <c r="O12" s="128"/>
      <c r="P12" s="53"/>
      <c r="Q12" s="7"/>
      <c r="R12" s="128" t="s">
        <v>552</v>
      </c>
      <c r="S12" s="128"/>
      <c r="T12" s="128"/>
      <c r="U12" s="7"/>
      <c r="V12" s="128" t="s">
        <v>553</v>
      </c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12"/>
      <c r="BW12" s="2"/>
      <c r="BX12" s="2"/>
      <c r="BY12" s="2"/>
      <c r="BZ12" s="1"/>
    </row>
    <row r="13" spans="1:78" ht="9" customHeight="1">
      <c r="A13" s="1"/>
      <c r="B13" s="2"/>
      <c r="C13" s="2"/>
      <c r="D13" s="2"/>
      <c r="E13" s="2"/>
      <c r="F13" s="1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12"/>
      <c r="BW13" s="2"/>
      <c r="BX13" s="2"/>
      <c r="BY13" s="2"/>
      <c r="BZ13" s="1"/>
    </row>
    <row r="14" spans="1:78" ht="10.5" customHeight="1">
      <c r="A14" s="1"/>
      <c r="B14" s="2"/>
      <c r="C14" s="2"/>
      <c r="D14" s="2"/>
      <c r="E14" s="2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5"/>
      <c r="BW14" s="2"/>
      <c r="BX14" s="2"/>
      <c r="BY14" s="2"/>
      <c r="BZ14" s="1"/>
    </row>
    <row r="15" spans="1:78" ht="17.25" customHeight="1">
      <c r="A15" s="1"/>
      <c r="B15" s="2"/>
      <c r="C15" s="2"/>
      <c r="D15" s="2"/>
      <c r="E15" s="2"/>
      <c r="F15" s="97" t="s">
        <v>554</v>
      </c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12"/>
      <c r="BW15" s="2"/>
      <c r="BX15" s="2"/>
      <c r="BY15" s="2"/>
      <c r="BZ15" s="1"/>
    </row>
    <row r="16" spans="1:78" ht="16.5" customHeight="1">
      <c r="A16" s="1"/>
      <c r="B16" s="2"/>
      <c r="C16" s="2"/>
      <c r="D16" s="2"/>
      <c r="E16" s="2"/>
      <c r="F16" s="52"/>
      <c r="G16" s="7"/>
      <c r="H16" s="128" t="s">
        <v>555</v>
      </c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27"/>
      <c r="BW16" s="2"/>
      <c r="BX16" s="2"/>
      <c r="BY16" s="2"/>
      <c r="BZ16" s="1"/>
    </row>
    <row r="17" spans="1:78" ht="3" customHeight="1">
      <c r="A17" s="1"/>
      <c r="B17" s="2"/>
      <c r="C17" s="2"/>
      <c r="D17" s="2"/>
      <c r="E17" s="2"/>
      <c r="F17" s="1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12"/>
      <c r="BW17" s="2"/>
      <c r="BX17" s="2"/>
      <c r="BY17" s="2"/>
      <c r="BZ17" s="1"/>
    </row>
    <row r="18" spans="1:78" ht="16.5" customHeight="1">
      <c r="A18" s="1"/>
      <c r="B18" s="2"/>
      <c r="C18" s="2"/>
      <c r="D18" s="2"/>
      <c r="E18" s="2"/>
      <c r="F18" s="11"/>
      <c r="G18" s="7"/>
      <c r="H18" s="53"/>
      <c r="I18" s="7"/>
      <c r="J18" s="95" t="s">
        <v>556</v>
      </c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8"/>
      <c r="BW18" s="2"/>
      <c r="BX18" s="2"/>
      <c r="BY18" s="2"/>
      <c r="BZ18" s="1"/>
    </row>
    <row r="19" spans="1:78" ht="15.75" customHeight="1">
      <c r="A19" s="1"/>
      <c r="B19" s="2"/>
      <c r="C19" s="2"/>
      <c r="D19" s="2"/>
      <c r="E19" s="2"/>
      <c r="F19" s="11"/>
      <c r="G19" s="7"/>
      <c r="H19" s="7"/>
      <c r="I19" s="7"/>
      <c r="J19" s="177" t="s">
        <v>0</v>
      </c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9"/>
      <c r="BW19" s="2"/>
      <c r="BX19" s="2"/>
      <c r="BY19" s="2"/>
      <c r="BZ19" s="1"/>
    </row>
    <row r="20" spans="1:78" ht="16.5" customHeight="1">
      <c r="A20" s="1"/>
      <c r="B20" s="2"/>
      <c r="C20" s="2"/>
      <c r="D20" s="2"/>
      <c r="E20" s="2"/>
      <c r="F20" s="11"/>
      <c r="G20" s="7"/>
      <c r="H20" s="53"/>
      <c r="I20" s="7"/>
      <c r="J20" s="95" t="s">
        <v>4</v>
      </c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8"/>
      <c r="BW20" s="2"/>
      <c r="BX20" s="2"/>
      <c r="BY20" s="2"/>
      <c r="BZ20" s="1"/>
    </row>
    <row r="21" spans="1:78" ht="12" customHeight="1">
      <c r="A21" s="1"/>
      <c r="B21" s="2"/>
      <c r="C21" s="2"/>
      <c r="D21" s="2"/>
      <c r="E21" s="2"/>
      <c r="F21" s="1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12"/>
      <c r="BW21" s="2"/>
      <c r="BX21" s="2"/>
      <c r="BY21" s="2"/>
      <c r="BZ21" s="1"/>
    </row>
    <row r="22" spans="1:78" ht="12" customHeight="1">
      <c r="A22" s="1"/>
      <c r="B22" s="2"/>
      <c r="C22" s="2"/>
      <c r="D22" s="2"/>
      <c r="E22" s="2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5"/>
      <c r="BW22" s="2"/>
      <c r="BX22" s="2"/>
      <c r="BY22" s="2"/>
      <c r="BZ22" s="1"/>
    </row>
    <row r="23" spans="1:78" ht="16.5" customHeight="1">
      <c r="A23" s="1"/>
      <c r="B23" s="2"/>
      <c r="C23" s="2"/>
      <c r="D23" s="2"/>
      <c r="E23" s="2"/>
      <c r="F23" s="97" t="s">
        <v>557</v>
      </c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12"/>
      <c r="BW23" s="2"/>
      <c r="BX23" s="2"/>
      <c r="BY23" s="2"/>
      <c r="BZ23" s="1"/>
    </row>
    <row r="24" spans="1:78" ht="10.5" customHeight="1">
      <c r="A24" s="1"/>
      <c r="B24" s="2"/>
      <c r="C24" s="2"/>
      <c r="D24" s="2"/>
      <c r="E24" s="2"/>
      <c r="F24" s="114" t="s">
        <v>558</v>
      </c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27"/>
      <c r="BW24" s="2"/>
      <c r="BX24" s="2"/>
      <c r="BY24" s="2"/>
      <c r="BZ24" s="1"/>
    </row>
    <row r="25" spans="1:78" ht="15" customHeight="1">
      <c r="A25" s="1"/>
      <c r="B25" s="2"/>
      <c r="C25" s="2"/>
      <c r="D25" s="2"/>
      <c r="E25" s="2"/>
      <c r="F25" s="114" t="s">
        <v>559</v>
      </c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7"/>
      <c r="AN25" s="7"/>
      <c r="AO25" s="7"/>
      <c r="AP25" s="128" t="s">
        <v>560</v>
      </c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27"/>
      <c r="BW25" s="2"/>
      <c r="BX25" s="2"/>
      <c r="BY25" s="2"/>
      <c r="BZ25" s="1"/>
    </row>
    <row r="26" spans="1:78" ht="16.5" customHeight="1">
      <c r="A26" s="1"/>
      <c r="B26" s="2"/>
      <c r="C26" s="2"/>
      <c r="D26" s="2"/>
      <c r="E26" s="2"/>
      <c r="F26" s="75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"/>
      <c r="AN26" s="7"/>
      <c r="AO26" s="7"/>
      <c r="AP26" s="81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64"/>
      <c r="BW26" s="2"/>
      <c r="BX26" s="2"/>
      <c r="BY26" s="2"/>
      <c r="BZ26" s="1"/>
    </row>
    <row r="27" spans="1:78" ht="5.25" customHeight="1">
      <c r="A27" s="1"/>
      <c r="B27" s="2"/>
      <c r="C27" s="2"/>
      <c r="D27" s="2"/>
      <c r="E27" s="2"/>
      <c r="F27" s="1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12"/>
      <c r="BW27" s="2"/>
      <c r="BX27" s="2"/>
      <c r="BY27" s="2"/>
      <c r="BZ27" s="1"/>
    </row>
    <row r="28" spans="1:78" ht="16.5" customHeight="1">
      <c r="A28" s="1"/>
      <c r="B28" s="2"/>
      <c r="C28" s="2"/>
      <c r="D28" s="2"/>
      <c r="E28" s="2"/>
      <c r="F28" s="75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"/>
      <c r="AN28" s="7"/>
      <c r="AO28" s="7"/>
      <c r="AP28" s="81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64"/>
      <c r="BW28" s="2"/>
      <c r="BX28" s="2"/>
      <c r="BY28" s="2"/>
      <c r="BZ28" s="1"/>
    </row>
    <row r="29" spans="1:78" ht="5.25" customHeight="1">
      <c r="A29" s="1"/>
      <c r="B29" s="2"/>
      <c r="C29" s="2"/>
      <c r="D29" s="2"/>
      <c r="E29" s="2"/>
      <c r="F29" s="1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12"/>
      <c r="BW29" s="2"/>
      <c r="BX29" s="2"/>
      <c r="BY29" s="2"/>
      <c r="BZ29" s="1"/>
    </row>
    <row r="30" spans="1:78" ht="16.5" customHeight="1">
      <c r="A30" s="1"/>
      <c r="B30" s="2"/>
      <c r="C30" s="2"/>
      <c r="D30" s="2"/>
      <c r="E30" s="2"/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"/>
      <c r="AN30" s="7"/>
      <c r="AO30" s="7"/>
      <c r="AP30" s="81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64"/>
      <c r="BW30" s="2"/>
      <c r="BX30" s="2"/>
      <c r="BY30" s="2"/>
      <c r="BZ30" s="1"/>
    </row>
    <row r="31" spans="1:78" ht="16.5" customHeight="1">
      <c r="A31" s="1"/>
      <c r="B31" s="2"/>
      <c r="C31" s="2"/>
      <c r="D31" s="2"/>
      <c r="E31" s="2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5"/>
      <c r="BW31" s="2"/>
      <c r="BX31" s="2"/>
      <c r="BY31" s="2"/>
      <c r="BZ31" s="1"/>
    </row>
    <row r="32" spans="1:78" ht="16.5" customHeight="1">
      <c r="A32" s="1"/>
      <c r="B32" s="2"/>
      <c r="C32" s="2"/>
      <c r="D32" s="2"/>
      <c r="E32" s="2"/>
      <c r="F32" s="97" t="s">
        <v>561</v>
      </c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12"/>
      <c r="BW32" s="2"/>
      <c r="BX32" s="2"/>
      <c r="BY32" s="2"/>
      <c r="BZ32" s="1"/>
    </row>
    <row r="33" spans="1:78" ht="10.5" customHeight="1">
      <c r="A33" s="1"/>
      <c r="B33" s="2"/>
      <c r="C33" s="2"/>
      <c r="D33" s="2"/>
      <c r="E33" s="2"/>
      <c r="F33" s="114" t="s">
        <v>562</v>
      </c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27"/>
      <c r="BW33" s="2"/>
      <c r="BX33" s="2"/>
      <c r="BY33" s="2"/>
      <c r="BZ33" s="1"/>
    </row>
    <row r="34" spans="1:78" ht="6.75" customHeight="1">
      <c r="A34" s="1"/>
      <c r="B34" s="2"/>
      <c r="C34" s="2"/>
      <c r="D34" s="2"/>
      <c r="E34" s="2"/>
      <c r="F34" s="1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86" t="s">
        <v>565</v>
      </c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12"/>
      <c r="BW34" s="2"/>
      <c r="BX34" s="2"/>
      <c r="BY34" s="2"/>
      <c r="BZ34" s="1"/>
    </row>
    <row r="35" spans="1:78" ht="16.5" customHeight="1">
      <c r="A35" s="1"/>
      <c r="B35" s="2"/>
      <c r="C35" s="2"/>
      <c r="D35" s="2"/>
      <c r="E35" s="2"/>
      <c r="F35" s="52"/>
      <c r="G35" s="7"/>
      <c r="H35" s="128" t="s">
        <v>430</v>
      </c>
      <c r="I35" s="128"/>
      <c r="J35" s="128"/>
      <c r="K35" s="128"/>
      <c r="L35" s="128"/>
      <c r="M35" s="128"/>
      <c r="N35" s="128"/>
      <c r="O35" s="128"/>
      <c r="P35" s="53"/>
      <c r="Q35" s="7"/>
      <c r="R35" s="128" t="s">
        <v>552</v>
      </c>
      <c r="S35" s="128"/>
      <c r="T35" s="128"/>
      <c r="U35" s="7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0" t="s">
        <v>563</v>
      </c>
      <c r="BL35" s="80"/>
      <c r="BM35" s="80"/>
      <c r="BN35" s="80"/>
      <c r="BO35" s="80"/>
      <c r="BP35" s="81"/>
      <c r="BQ35" s="81"/>
      <c r="BR35" s="81"/>
      <c r="BS35" s="128" t="s">
        <v>564</v>
      </c>
      <c r="BT35" s="110"/>
      <c r="BU35" s="110"/>
      <c r="BV35" s="127"/>
      <c r="BW35" s="2"/>
      <c r="BX35" s="2"/>
      <c r="BY35" s="2"/>
      <c r="BZ35" s="1"/>
    </row>
    <row r="36" spans="1:78" ht="13.5" customHeight="1">
      <c r="A36" s="1"/>
      <c r="B36" s="2"/>
      <c r="C36" s="2"/>
      <c r="D36" s="2"/>
      <c r="E36" s="2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5"/>
      <c r="BW36" s="2"/>
      <c r="BX36" s="2"/>
      <c r="BY36" s="2"/>
      <c r="BZ36" s="1"/>
    </row>
    <row r="37" spans="1:78" ht="16.5" customHeight="1">
      <c r="A37" s="1"/>
      <c r="B37" s="2"/>
      <c r="C37" s="2"/>
      <c r="D37" s="2"/>
      <c r="E37" s="2"/>
      <c r="F37" s="97" t="s">
        <v>566</v>
      </c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12"/>
      <c r="BW37" s="2"/>
      <c r="BX37" s="2"/>
      <c r="BY37" s="2"/>
      <c r="BZ37" s="1"/>
    </row>
    <row r="38" spans="1:78" ht="10.5" customHeight="1">
      <c r="A38" s="1"/>
      <c r="B38" s="2"/>
      <c r="C38" s="2"/>
      <c r="D38" s="2"/>
      <c r="E38" s="2"/>
      <c r="F38" s="114" t="s">
        <v>7</v>
      </c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27"/>
      <c r="BW38" s="2"/>
      <c r="BX38" s="2"/>
      <c r="BY38" s="2"/>
      <c r="BZ38" s="1"/>
    </row>
    <row r="39" spans="1:78" ht="6.75" customHeight="1">
      <c r="A39" s="1"/>
      <c r="B39" s="2"/>
      <c r="C39" s="2"/>
      <c r="D39" s="2"/>
      <c r="E39" s="2"/>
      <c r="F39" s="1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86" t="s">
        <v>565</v>
      </c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12"/>
      <c r="BW39" s="2"/>
      <c r="BX39" s="2"/>
      <c r="BY39" s="2"/>
      <c r="BZ39" s="1"/>
    </row>
    <row r="40" spans="1:78" ht="16.5" customHeight="1">
      <c r="A40" s="1"/>
      <c r="B40" s="2"/>
      <c r="C40" s="2"/>
      <c r="D40" s="2"/>
      <c r="E40" s="2"/>
      <c r="F40" s="52"/>
      <c r="G40" s="7"/>
      <c r="H40" s="128" t="s">
        <v>430</v>
      </c>
      <c r="I40" s="128"/>
      <c r="J40" s="128"/>
      <c r="K40" s="128"/>
      <c r="L40" s="128"/>
      <c r="M40" s="128"/>
      <c r="N40" s="128"/>
      <c r="O40" s="128"/>
      <c r="P40" s="53"/>
      <c r="Q40" s="7"/>
      <c r="R40" s="128" t="s">
        <v>552</v>
      </c>
      <c r="S40" s="128"/>
      <c r="T40" s="128"/>
      <c r="U40" s="7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0" t="s">
        <v>575</v>
      </c>
      <c r="BH40" s="176"/>
      <c r="BI40" s="176"/>
      <c r="BJ40" s="176"/>
      <c r="BK40" s="176"/>
      <c r="BL40" s="176"/>
      <c r="BM40" s="176"/>
      <c r="BN40" s="176"/>
      <c r="BO40" s="176"/>
      <c r="BP40" s="81"/>
      <c r="BQ40" s="81"/>
      <c r="BR40" s="81"/>
      <c r="BS40" s="128" t="s">
        <v>564</v>
      </c>
      <c r="BT40" s="110"/>
      <c r="BU40" s="110"/>
      <c r="BV40" s="127"/>
      <c r="BW40" s="2"/>
      <c r="BX40" s="2"/>
      <c r="BY40" s="2"/>
      <c r="BZ40" s="1"/>
    </row>
    <row r="41" spans="1:78" ht="13.5" customHeight="1">
      <c r="A41" s="1"/>
      <c r="B41" s="2"/>
      <c r="C41" s="2"/>
      <c r="D41" s="2"/>
      <c r="E41" s="2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5"/>
      <c r="BW41" s="2"/>
      <c r="BX41" s="2"/>
      <c r="BY41" s="2"/>
      <c r="BZ41" s="1"/>
    </row>
    <row r="42" spans="1:78" ht="18.75" customHeight="1">
      <c r="A42" s="1"/>
      <c r="B42" s="2"/>
      <c r="C42" s="2"/>
      <c r="D42" s="2"/>
      <c r="E42" s="2"/>
      <c r="F42" s="97" t="s">
        <v>1</v>
      </c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10"/>
      <c r="BW42" s="2"/>
      <c r="BX42" s="2"/>
      <c r="BY42" s="2"/>
      <c r="BZ42" s="1"/>
    </row>
    <row r="43" spans="1:78" ht="16.5" customHeight="1">
      <c r="A43" s="1"/>
      <c r="B43" s="2"/>
      <c r="C43" s="2"/>
      <c r="D43" s="2"/>
      <c r="E43" s="2"/>
      <c r="F43" s="114" t="s">
        <v>8</v>
      </c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53"/>
      <c r="AA43" s="7"/>
      <c r="AB43" s="128" t="s">
        <v>9</v>
      </c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7"/>
      <c r="BW43" s="2"/>
      <c r="BX43" s="2"/>
      <c r="BY43" s="2"/>
      <c r="BZ43" s="1"/>
    </row>
    <row r="44" spans="1:78" ht="3.75" customHeight="1">
      <c r="A44" s="1"/>
      <c r="B44" s="2"/>
      <c r="C44" s="2"/>
      <c r="D44" s="2"/>
      <c r="E44" s="2"/>
      <c r="F44" s="1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12"/>
      <c r="BW44" s="2"/>
      <c r="BX44" s="2"/>
      <c r="BY44" s="2"/>
      <c r="BZ44" s="1"/>
    </row>
    <row r="45" spans="1:78" ht="16.5" customHeight="1">
      <c r="A45" s="1"/>
      <c r="B45" s="2"/>
      <c r="C45" s="2"/>
      <c r="D45" s="2"/>
      <c r="E45" s="2"/>
      <c r="F45" s="1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53"/>
      <c r="AA45" s="7"/>
      <c r="AB45" s="128" t="s">
        <v>10</v>
      </c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7"/>
      <c r="BW45" s="2"/>
      <c r="BX45" s="2"/>
      <c r="BY45" s="2"/>
      <c r="BZ45" s="1"/>
    </row>
    <row r="46" spans="1:78" ht="11.25" customHeight="1">
      <c r="A46" s="1"/>
      <c r="B46" s="2"/>
      <c r="C46" s="2"/>
      <c r="D46" s="2"/>
      <c r="E46" s="2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5"/>
      <c r="BW46" s="2"/>
      <c r="BX46" s="2"/>
      <c r="BY46" s="2"/>
      <c r="BZ46" s="1"/>
    </row>
    <row r="47" spans="1:78" ht="17.25" customHeight="1">
      <c r="A47" s="1"/>
      <c r="B47" s="2"/>
      <c r="C47" s="2"/>
      <c r="D47" s="2"/>
      <c r="E47" s="2"/>
      <c r="F47" s="97" t="s">
        <v>11</v>
      </c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10"/>
      <c r="BW47" s="2"/>
      <c r="BX47" s="2"/>
      <c r="BY47" s="2"/>
      <c r="BZ47" s="1"/>
    </row>
    <row r="48" spans="1:78" ht="16.5" customHeight="1">
      <c r="A48" s="1"/>
      <c r="B48" s="2"/>
      <c r="C48" s="2"/>
      <c r="D48" s="2"/>
      <c r="E48" s="2"/>
      <c r="F48" s="52"/>
      <c r="G48" s="7"/>
      <c r="H48" s="95" t="s">
        <v>6</v>
      </c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8"/>
      <c r="BW48" s="2"/>
      <c r="BX48" s="2"/>
      <c r="BY48" s="2"/>
      <c r="BZ48" s="1"/>
    </row>
    <row r="49" spans="1:78" ht="9" customHeight="1">
      <c r="A49" s="1"/>
      <c r="B49" s="2"/>
      <c r="C49" s="2"/>
      <c r="D49" s="2"/>
      <c r="E49" s="2"/>
      <c r="F49" s="1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12"/>
      <c r="BW49" s="2"/>
      <c r="BX49" s="2"/>
      <c r="BY49" s="2"/>
      <c r="BZ49" s="1"/>
    </row>
    <row r="50" spans="1:78" ht="4.5" customHeight="1">
      <c r="A50" s="1"/>
      <c r="B50" s="2"/>
      <c r="C50" s="2"/>
      <c r="D50" s="2"/>
      <c r="E50" s="2"/>
      <c r="F50" s="1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12"/>
      <c r="BW50" s="2"/>
      <c r="BX50" s="2"/>
      <c r="BY50" s="2"/>
      <c r="BZ50" s="1"/>
    </row>
    <row r="51" spans="1:78" ht="9.75" customHeight="1">
      <c r="A51" s="1"/>
      <c r="B51" s="2"/>
      <c r="C51" s="2"/>
      <c r="D51" s="2"/>
      <c r="E51" s="2"/>
      <c r="F51" s="11"/>
      <c r="G51" s="7"/>
      <c r="H51" s="184" t="s">
        <v>569</v>
      </c>
      <c r="I51" s="184"/>
      <c r="J51" s="184"/>
      <c r="K51" s="184"/>
      <c r="L51" s="181" t="s">
        <v>570</v>
      </c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3"/>
      <c r="BW51" s="2"/>
      <c r="BX51" s="2"/>
      <c r="BY51" s="2"/>
      <c r="BZ51" s="1"/>
    </row>
    <row r="52" spans="1:78" ht="9.75" customHeight="1">
      <c r="A52" s="1"/>
      <c r="B52" s="2"/>
      <c r="C52" s="2"/>
      <c r="D52" s="2"/>
      <c r="E52" s="2"/>
      <c r="F52" s="11"/>
      <c r="G52" s="7"/>
      <c r="H52" s="7"/>
      <c r="I52" s="7"/>
      <c r="J52" s="7"/>
      <c r="K52" s="7"/>
      <c r="L52" s="181" t="s">
        <v>571</v>
      </c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3"/>
      <c r="BW52" s="2"/>
      <c r="BX52" s="2"/>
      <c r="BY52" s="2"/>
      <c r="BZ52" s="1"/>
    </row>
    <row r="53" spans="1:78" ht="8.25" customHeight="1">
      <c r="A53" s="1"/>
      <c r="B53" s="2"/>
      <c r="C53" s="2"/>
      <c r="D53" s="2"/>
      <c r="E53" s="2"/>
      <c r="F53" s="13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5"/>
      <c r="BW53" s="2"/>
      <c r="BX53" s="2"/>
      <c r="BY53" s="2"/>
      <c r="BZ53" s="1"/>
    </row>
    <row r="54" spans="1:78" ht="16.5" customHeight="1">
      <c r="A54" s="1"/>
      <c r="B54" s="2"/>
      <c r="C54" s="2"/>
      <c r="D54" s="2"/>
      <c r="E54" s="2"/>
      <c r="F54" s="97" t="s">
        <v>12</v>
      </c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12"/>
      <c r="BW54" s="2"/>
      <c r="BX54" s="2"/>
      <c r="BY54" s="2"/>
      <c r="BZ54" s="1"/>
    </row>
    <row r="55" spans="1:78" ht="16.5" customHeight="1">
      <c r="A55" s="1"/>
      <c r="B55" s="2"/>
      <c r="C55" s="2"/>
      <c r="D55" s="2"/>
      <c r="E55" s="2"/>
      <c r="F55" s="52"/>
      <c r="G55" s="7"/>
      <c r="H55" s="128" t="s">
        <v>13</v>
      </c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27"/>
      <c r="BW55" s="2"/>
      <c r="BX55" s="2"/>
      <c r="BY55" s="2"/>
      <c r="BZ55" s="1"/>
    </row>
    <row r="56" spans="1:78" ht="9" customHeight="1">
      <c r="A56" s="1"/>
      <c r="B56" s="2"/>
      <c r="C56" s="2"/>
      <c r="D56" s="2"/>
      <c r="E56" s="2"/>
      <c r="F56" s="11"/>
      <c r="G56" s="7"/>
      <c r="H56" s="173" t="s">
        <v>14</v>
      </c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5"/>
      <c r="BW56" s="2"/>
      <c r="BX56" s="2"/>
      <c r="BY56" s="2"/>
      <c r="BZ56" s="1"/>
    </row>
    <row r="57" spans="1:78" ht="1.5" customHeight="1">
      <c r="A57" s="1"/>
      <c r="B57" s="2"/>
      <c r="C57" s="2"/>
      <c r="D57" s="2"/>
      <c r="E57" s="2"/>
      <c r="F57" s="1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12"/>
      <c r="BW57" s="2"/>
      <c r="BX57" s="2"/>
      <c r="BY57" s="2"/>
      <c r="BZ57" s="1"/>
    </row>
    <row r="58" spans="1:78" ht="9" customHeight="1">
      <c r="A58" s="1"/>
      <c r="B58" s="2"/>
      <c r="C58" s="2"/>
      <c r="D58" s="2"/>
      <c r="E58" s="2"/>
      <c r="F58" s="11"/>
      <c r="G58" s="7"/>
      <c r="H58" s="168" t="s">
        <v>15</v>
      </c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70"/>
      <c r="BW58" s="2"/>
      <c r="BX58" s="2"/>
      <c r="BY58" s="2"/>
      <c r="BZ58" s="1"/>
    </row>
    <row r="59" spans="1:78" ht="9" customHeight="1">
      <c r="A59" s="1"/>
      <c r="B59" s="2"/>
      <c r="C59" s="2"/>
      <c r="D59" s="2"/>
      <c r="E59" s="2"/>
      <c r="F59" s="11"/>
      <c r="G59" s="7"/>
      <c r="H59" s="168" t="s">
        <v>16</v>
      </c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70"/>
      <c r="BW59" s="2"/>
      <c r="BX59" s="2"/>
      <c r="BY59" s="2"/>
      <c r="BZ59" s="1"/>
    </row>
    <row r="60" spans="1:78" ht="9" customHeight="1">
      <c r="A60" s="1"/>
      <c r="B60" s="2"/>
      <c r="C60" s="2"/>
      <c r="D60" s="2"/>
      <c r="E60" s="2"/>
      <c r="F60" s="11"/>
      <c r="G60" s="7"/>
      <c r="H60" s="168" t="s">
        <v>17</v>
      </c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70"/>
      <c r="BW60" s="2"/>
      <c r="BX60" s="2"/>
      <c r="BY60" s="2"/>
      <c r="BZ60" s="1"/>
    </row>
    <row r="61" spans="1:78" ht="3" customHeight="1">
      <c r="A61" s="1"/>
      <c r="B61" s="2"/>
      <c r="C61" s="2"/>
      <c r="D61" s="2"/>
      <c r="E61" s="2"/>
      <c r="F61" s="11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12"/>
      <c r="BW61" s="2"/>
      <c r="BX61" s="2"/>
      <c r="BY61" s="2"/>
      <c r="BZ61" s="1"/>
    </row>
    <row r="62" spans="1:78" ht="13.5" customHeight="1">
      <c r="A62" s="1"/>
      <c r="B62" s="2"/>
      <c r="C62" s="2"/>
      <c r="D62" s="2"/>
      <c r="E62" s="2"/>
      <c r="F62" s="11"/>
      <c r="G62" s="7"/>
      <c r="H62" s="171" t="s">
        <v>18</v>
      </c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70"/>
      <c r="BW62" s="2"/>
      <c r="BX62" s="2"/>
      <c r="BY62" s="2"/>
      <c r="BZ62" s="1"/>
    </row>
    <row r="63" spans="1:78" ht="16.5" customHeight="1">
      <c r="A63" s="1"/>
      <c r="B63" s="2"/>
      <c r="C63" s="2"/>
      <c r="D63" s="2"/>
      <c r="E63" s="2"/>
      <c r="F63" s="11"/>
      <c r="G63" s="7"/>
      <c r="H63" s="53"/>
      <c r="I63" s="7"/>
      <c r="J63" s="128" t="s">
        <v>19</v>
      </c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27"/>
      <c r="BW63" s="2"/>
      <c r="BX63" s="2"/>
      <c r="BY63" s="2"/>
      <c r="BZ63" s="1"/>
    </row>
    <row r="64" spans="1:78" ht="4.5" customHeight="1">
      <c r="A64" s="1"/>
      <c r="B64" s="2"/>
      <c r="C64" s="2"/>
      <c r="D64" s="2"/>
      <c r="E64" s="2"/>
      <c r="F64" s="1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12"/>
      <c r="BW64" s="2"/>
      <c r="BX64" s="2"/>
      <c r="BY64" s="2"/>
      <c r="BZ64" s="1"/>
    </row>
    <row r="65" spans="1:78" ht="16.5" customHeight="1">
      <c r="A65" s="1"/>
      <c r="B65" s="2"/>
      <c r="C65" s="2"/>
      <c r="D65" s="2"/>
      <c r="E65" s="2"/>
      <c r="F65" s="11"/>
      <c r="G65" s="7"/>
      <c r="H65" s="53"/>
      <c r="I65" s="7"/>
      <c r="J65" s="128" t="s">
        <v>20</v>
      </c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27"/>
      <c r="BW65" s="2"/>
      <c r="BX65" s="2"/>
      <c r="BY65" s="2"/>
      <c r="BZ65" s="1"/>
    </row>
    <row r="66" spans="1:78" ht="3" customHeight="1">
      <c r="A66" s="1"/>
      <c r="B66" s="2"/>
      <c r="C66" s="2"/>
      <c r="D66" s="2"/>
      <c r="E66" s="2"/>
      <c r="F66" s="11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12"/>
      <c r="BW66" s="2"/>
      <c r="BX66" s="2"/>
      <c r="BY66" s="2"/>
      <c r="BZ66" s="1"/>
    </row>
    <row r="67" spans="1:78" ht="16.5" customHeight="1">
      <c r="A67" s="1"/>
      <c r="B67" s="2"/>
      <c r="C67" s="2"/>
      <c r="D67" s="2"/>
      <c r="E67" s="2"/>
      <c r="F67" s="11"/>
      <c r="G67" s="7"/>
      <c r="H67" s="7"/>
      <c r="I67" s="7"/>
      <c r="J67" s="53"/>
      <c r="K67" s="7"/>
      <c r="L67" s="128" t="s">
        <v>21</v>
      </c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27"/>
      <c r="BW67" s="2"/>
      <c r="BX67" s="2"/>
      <c r="BY67" s="2"/>
      <c r="BZ67" s="1"/>
    </row>
    <row r="68" spans="1:78" ht="4.5" customHeight="1">
      <c r="A68" s="1"/>
      <c r="B68" s="2"/>
      <c r="C68" s="2"/>
      <c r="D68" s="2"/>
      <c r="E68" s="2"/>
      <c r="F68" s="11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12"/>
      <c r="BW68" s="2"/>
      <c r="BX68" s="2"/>
      <c r="BY68" s="2"/>
      <c r="BZ68" s="1"/>
    </row>
    <row r="69" spans="1:78" ht="16.5" customHeight="1">
      <c r="A69" s="1"/>
      <c r="B69" s="2"/>
      <c r="C69" s="2"/>
      <c r="D69" s="2"/>
      <c r="E69" s="2"/>
      <c r="F69" s="11"/>
      <c r="G69" s="7"/>
      <c r="H69" s="7"/>
      <c r="I69" s="7"/>
      <c r="J69" s="53"/>
      <c r="K69" s="7"/>
      <c r="L69" s="95" t="s">
        <v>22</v>
      </c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8"/>
      <c r="BW69" s="2"/>
      <c r="BX69" s="2"/>
      <c r="BY69" s="2"/>
      <c r="BZ69" s="1"/>
    </row>
    <row r="70" spans="1:78" ht="4.5" customHeight="1">
      <c r="A70" s="1"/>
      <c r="B70" s="2"/>
      <c r="C70" s="2"/>
      <c r="D70" s="2"/>
      <c r="E70" s="2"/>
      <c r="F70" s="11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12"/>
      <c r="BW70" s="2"/>
      <c r="BX70" s="2"/>
      <c r="BY70" s="2"/>
      <c r="BZ70" s="1"/>
    </row>
    <row r="71" spans="1:78" ht="16.5" customHeight="1">
      <c r="A71" s="1"/>
      <c r="B71" s="2"/>
      <c r="C71" s="2"/>
      <c r="D71" s="2"/>
      <c r="E71" s="2"/>
      <c r="F71" s="11"/>
      <c r="G71" s="7"/>
      <c r="H71" s="53"/>
      <c r="I71" s="7"/>
      <c r="J71" s="128" t="s">
        <v>5</v>
      </c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27"/>
      <c r="BW71" s="2"/>
      <c r="BX71" s="2"/>
      <c r="BY71" s="2"/>
      <c r="BZ71" s="1"/>
    </row>
    <row r="72" spans="1:78" ht="5.25" customHeight="1">
      <c r="A72" s="1"/>
      <c r="B72" s="2"/>
      <c r="C72" s="2"/>
      <c r="D72" s="2"/>
      <c r="E72" s="2"/>
      <c r="F72" s="11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12"/>
      <c r="BW72" s="2"/>
      <c r="BX72" s="2"/>
      <c r="BY72" s="2"/>
      <c r="BZ72" s="1"/>
    </row>
    <row r="73" spans="1:78" ht="16.5" customHeight="1">
      <c r="A73" s="1"/>
      <c r="B73" s="2"/>
      <c r="C73" s="2"/>
      <c r="D73" s="2"/>
      <c r="E73" s="2"/>
      <c r="F73" s="52"/>
      <c r="G73" s="7"/>
      <c r="H73" s="128" t="s">
        <v>567</v>
      </c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27"/>
      <c r="BW73" s="2"/>
      <c r="BX73" s="2"/>
      <c r="BY73" s="2"/>
      <c r="BZ73" s="1"/>
    </row>
    <row r="74" spans="1:78" ht="16.5" customHeight="1">
      <c r="A74" s="1"/>
      <c r="B74" s="2"/>
      <c r="C74" s="2"/>
      <c r="D74" s="2"/>
      <c r="E74" s="2"/>
      <c r="F74" s="11"/>
      <c r="G74" s="7"/>
      <c r="H74" s="7" t="s">
        <v>568</v>
      </c>
      <c r="I74" s="7"/>
      <c r="J74" s="7"/>
      <c r="K74" s="7"/>
      <c r="L74" s="81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80" t="s">
        <v>572</v>
      </c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3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5"/>
      <c r="BW74" s="2"/>
      <c r="BX74" s="2"/>
      <c r="BY74" s="2"/>
      <c r="BZ74" s="1"/>
    </row>
    <row r="75" spans="1:78" ht="4.5" customHeight="1">
      <c r="A75" s="1"/>
      <c r="B75" s="2"/>
      <c r="C75" s="2"/>
      <c r="D75" s="2"/>
      <c r="E75" s="2"/>
      <c r="F75" s="13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5"/>
      <c r="BW75" s="2"/>
      <c r="BX75" s="2"/>
      <c r="BY75" s="2"/>
      <c r="BZ75" s="1"/>
    </row>
    <row r="76" spans="1:78" ht="15" customHeight="1" thickBot="1">
      <c r="A76" s="1"/>
      <c r="B76" s="2"/>
      <c r="C76" s="2"/>
      <c r="D76" s="2"/>
      <c r="E76" s="5"/>
      <c r="F76" s="2"/>
      <c r="G76" s="2"/>
      <c r="H76" s="71" t="s">
        <v>626</v>
      </c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71" t="s">
        <v>627</v>
      </c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3"/>
      <c r="BU76" s="73"/>
      <c r="BV76" s="2"/>
      <c r="BW76" s="6"/>
      <c r="BX76" s="2"/>
      <c r="BY76" s="2"/>
      <c r="BZ76" s="1"/>
    </row>
    <row r="77" spans="1:78" ht="6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1"/>
    </row>
    <row r="78" spans="1:78" ht="7.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1"/>
    </row>
    <row r="79" spans="1:78" ht="4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</sheetData>
  <sheetProtection sheet="1" objects="1" scenarios="1"/>
  <mergeCells count="69">
    <mergeCell ref="E3:BW3"/>
    <mergeCell ref="E1:Q1"/>
    <mergeCell ref="L74:AT74"/>
    <mergeCell ref="H76:T76"/>
    <mergeCell ref="L51:BV51"/>
    <mergeCell ref="L52:BV52"/>
    <mergeCell ref="H51:K51"/>
    <mergeCell ref="AU74:BG74"/>
    <mergeCell ref="H73:BV73"/>
    <mergeCell ref="BH74:BV74"/>
    <mergeCell ref="BI76:BU76"/>
    <mergeCell ref="F7:O7"/>
    <mergeCell ref="P7:AN7"/>
    <mergeCell ref="F9:BE9"/>
    <mergeCell ref="F15:BE15"/>
    <mergeCell ref="F10:BV10"/>
    <mergeCell ref="H12:O12"/>
    <mergeCell ref="R12:T12"/>
    <mergeCell ref="V12:AZ12"/>
    <mergeCell ref="H16:BV16"/>
    <mergeCell ref="J18:BV18"/>
    <mergeCell ref="J20:BV20"/>
    <mergeCell ref="J19:BV19"/>
    <mergeCell ref="F23:BE23"/>
    <mergeCell ref="F24:BV24"/>
    <mergeCell ref="F26:AL26"/>
    <mergeCell ref="AP26:BV26"/>
    <mergeCell ref="F25:AL25"/>
    <mergeCell ref="AP25:BV25"/>
    <mergeCell ref="F28:AL28"/>
    <mergeCell ref="AP28:BV28"/>
    <mergeCell ref="F30:AL30"/>
    <mergeCell ref="AP30:BV30"/>
    <mergeCell ref="F32:BE32"/>
    <mergeCell ref="F33:BV33"/>
    <mergeCell ref="H35:O35"/>
    <mergeCell ref="R35:T35"/>
    <mergeCell ref="BK35:BO35"/>
    <mergeCell ref="BS35:BV35"/>
    <mergeCell ref="V35:BJ35"/>
    <mergeCell ref="BP35:BR35"/>
    <mergeCell ref="V34:AH34"/>
    <mergeCell ref="F37:BE37"/>
    <mergeCell ref="F38:BV38"/>
    <mergeCell ref="V39:AH39"/>
    <mergeCell ref="H40:O40"/>
    <mergeCell ref="R40:T40"/>
    <mergeCell ref="F47:BE47"/>
    <mergeCell ref="H48:BV48"/>
    <mergeCell ref="BP40:BR40"/>
    <mergeCell ref="BS40:BV40"/>
    <mergeCell ref="V40:BF40"/>
    <mergeCell ref="BG40:BO40"/>
    <mergeCell ref="F42:BE42"/>
    <mergeCell ref="F43:Y43"/>
    <mergeCell ref="AB43:BV43"/>
    <mergeCell ref="AB45:BV45"/>
    <mergeCell ref="F54:BE54"/>
    <mergeCell ref="H55:BV55"/>
    <mergeCell ref="H56:BV56"/>
    <mergeCell ref="H58:BV58"/>
    <mergeCell ref="H59:BV59"/>
    <mergeCell ref="H60:BV60"/>
    <mergeCell ref="H62:BV62"/>
    <mergeCell ref="J63:BV63"/>
    <mergeCell ref="J65:BV65"/>
    <mergeCell ref="L67:BV67"/>
    <mergeCell ref="L69:BV69"/>
    <mergeCell ref="J71:BV71"/>
  </mergeCells>
  <printOptions/>
  <pageMargins left="0" right="0" top="0" bottom="0" header="0" footer="0"/>
  <pageSetup fitToHeight="1" fitToWidth="1" horizontalDpi="600" verticalDpi="600" orientation="portrait" paperSize="9" scale="9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BZ87"/>
  <sheetViews>
    <sheetView showGridLines="0" showRowColHeaders="0" workbookViewId="0" topLeftCell="A1">
      <pane ySplit="1" topLeftCell="BM2" activePane="bottomLeft" state="frozen"/>
      <selection pane="topLeft" activeCell="AV90" sqref="AV90"/>
      <selection pane="bottomLeft" activeCell="E12" sqref="E12:BU12"/>
    </sheetView>
  </sheetViews>
  <sheetFormatPr defaultColWidth="11.421875" defaultRowHeight="12.75" zeroHeight="1"/>
  <cols>
    <col min="1" max="1" width="0.85546875" style="0" customWidth="1"/>
    <col min="2" max="3" width="2.421875" style="0" customWidth="1"/>
    <col min="4" max="4" width="2.7109375" style="0" customWidth="1"/>
    <col min="5" max="5" width="2.00390625" style="0" customWidth="1"/>
    <col min="6" max="6" width="0.71875" style="0" customWidth="1"/>
    <col min="7" max="7" width="2.00390625" style="0" customWidth="1"/>
    <col min="8" max="8" width="0.85546875" style="0" customWidth="1"/>
    <col min="9" max="9" width="1.28515625" style="0" customWidth="1"/>
    <col min="10" max="10" width="0.71875" style="0" customWidth="1"/>
    <col min="11" max="11" width="1.8515625" style="0" customWidth="1"/>
    <col min="12" max="12" width="0.71875" style="0" customWidth="1"/>
    <col min="13" max="13" width="2.140625" style="0" customWidth="1"/>
    <col min="14" max="14" width="0.42578125" style="0" customWidth="1"/>
    <col min="15" max="15" width="1.1484375" style="0" customWidth="1"/>
    <col min="16" max="16" width="1.421875" style="0" customWidth="1"/>
    <col min="17" max="17" width="2.00390625" style="0" customWidth="1"/>
    <col min="18" max="18" width="0.71875" style="0" customWidth="1"/>
    <col min="19" max="19" width="2.00390625" style="0" customWidth="1"/>
    <col min="20" max="20" width="0.71875" style="0" customWidth="1"/>
    <col min="21" max="21" width="2.00390625" style="0" customWidth="1"/>
    <col min="22" max="22" width="0.85546875" style="0" customWidth="1"/>
    <col min="23" max="23" width="1.8515625" style="0" customWidth="1"/>
    <col min="24" max="24" width="0.71875" style="0" customWidth="1"/>
    <col min="25" max="25" width="1.8515625" style="0" customWidth="1"/>
    <col min="26" max="26" width="0.71875" style="0" customWidth="1"/>
    <col min="27" max="27" width="1.8515625" style="0" customWidth="1"/>
    <col min="28" max="28" width="1.1484375" style="0" customWidth="1"/>
    <col min="29" max="29" width="1.8515625" style="0" customWidth="1"/>
    <col min="30" max="30" width="0.85546875" style="0" customWidth="1"/>
    <col min="31" max="31" width="1.7109375" style="0" customWidth="1"/>
    <col min="32" max="32" width="0.71875" style="0" customWidth="1"/>
    <col min="33" max="33" width="1.57421875" style="0" customWidth="1"/>
    <col min="34" max="34" width="0.71875" style="0" customWidth="1"/>
    <col min="35" max="35" width="1.57421875" style="0" customWidth="1"/>
    <col min="36" max="36" width="0.71875" style="0" customWidth="1"/>
    <col min="37" max="37" width="1.7109375" style="0" customWidth="1"/>
    <col min="38" max="39" width="1.421875" style="0" customWidth="1"/>
    <col min="40" max="40" width="0.5625" style="0" customWidth="1"/>
    <col min="41" max="41" width="1.8515625" style="0" customWidth="1"/>
    <col min="42" max="42" width="0.85546875" style="0" customWidth="1"/>
    <col min="43" max="43" width="1.8515625" style="0" customWidth="1"/>
    <col min="44" max="44" width="0.85546875" style="0" customWidth="1"/>
    <col min="45" max="45" width="1.8515625" style="0" customWidth="1"/>
    <col min="46" max="46" width="0.85546875" style="0" customWidth="1"/>
    <col min="47" max="47" width="1.8515625" style="0" customWidth="1"/>
    <col min="48" max="48" width="0.85546875" style="0" customWidth="1"/>
    <col min="49" max="49" width="1.8515625" style="0" customWidth="1"/>
    <col min="50" max="50" width="0.85546875" style="0" customWidth="1"/>
    <col min="51" max="51" width="1.8515625" style="0" customWidth="1"/>
    <col min="52" max="52" width="0.85546875" style="0" customWidth="1"/>
    <col min="53" max="53" width="1.8515625" style="0" customWidth="1"/>
    <col min="54" max="54" width="0.71875" style="0" customWidth="1"/>
    <col min="55" max="55" width="1.8515625" style="0" customWidth="1"/>
    <col min="56" max="56" width="0.71875" style="0" customWidth="1"/>
    <col min="57" max="57" width="1.8515625" style="0" customWidth="1"/>
    <col min="58" max="58" width="0.71875" style="0" customWidth="1"/>
    <col min="59" max="59" width="1.8515625" style="0" customWidth="1"/>
    <col min="60" max="60" width="0.71875" style="0" customWidth="1"/>
    <col min="61" max="61" width="1.8515625" style="0" customWidth="1"/>
    <col min="62" max="62" width="0.71875" style="0" customWidth="1"/>
    <col min="63" max="63" width="1.8515625" style="0" customWidth="1"/>
    <col min="64" max="64" width="0.71875" style="0" customWidth="1"/>
    <col min="65" max="65" width="1.8515625" style="0" customWidth="1"/>
    <col min="66" max="66" width="0.71875" style="0" customWidth="1"/>
    <col min="67" max="67" width="1.8515625" style="0" customWidth="1"/>
    <col min="68" max="68" width="0.71875" style="0" customWidth="1"/>
    <col min="69" max="69" width="1.8515625" style="0" customWidth="1"/>
    <col min="70" max="70" width="0.71875" style="0" customWidth="1"/>
    <col min="71" max="71" width="1.8515625" style="0" customWidth="1"/>
    <col min="72" max="72" width="1.28515625" style="0" customWidth="1"/>
    <col min="73" max="73" width="1.1484375" style="0" customWidth="1"/>
    <col min="74" max="74" width="2.7109375" style="0" customWidth="1"/>
    <col min="75" max="77" width="2.57421875" style="0" customWidth="1"/>
    <col min="78" max="78" width="0.85546875" style="0" customWidth="1"/>
    <col min="79" max="16384" width="0" style="0" hidden="1" customWidth="1"/>
  </cols>
  <sheetData>
    <row r="1" spans="1:78" ht="18" customHeight="1">
      <c r="A1" s="1"/>
      <c r="B1" s="1"/>
      <c r="C1" s="1"/>
      <c r="D1" s="116" t="s">
        <v>471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9" customHeight="1">
      <c r="A3" s="1"/>
      <c r="B3" s="2"/>
      <c r="C3" s="2"/>
      <c r="D3" s="134" t="s">
        <v>65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2"/>
      <c r="BX3" s="2"/>
      <c r="BY3" s="2"/>
      <c r="BZ3" s="1"/>
    </row>
    <row r="4" spans="1:78" ht="9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1"/>
    </row>
    <row r="5" spans="1:78" ht="15" customHeight="1">
      <c r="A5" s="1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4"/>
      <c r="BW5" s="2"/>
      <c r="BX5" s="2"/>
      <c r="BY5" s="2"/>
      <c r="BZ5" s="1"/>
    </row>
    <row r="6" spans="1:78" ht="5.25" customHeight="1">
      <c r="A6" s="1"/>
      <c r="B6" s="2"/>
      <c r="C6" s="2"/>
      <c r="D6" s="2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10"/>
      <c r="BV6" s="2"/>
      <c r="BW6" s="2"/>
      <c r="BX6" s="2"/>
      <c r="BY6" s="2"/>
      <c r="BZ6" s="1"/>
    </row>
    <row r="7" spans="1:78" ht="16.5" customHeight="1">
      <c r="A7" s="1"/>
      <c r="B7" s="2"/>
      <c r="C7" s="2"/>
      <c r="D7" s="2"/>
      <c r="E7" s="90" t="s">
        <v>27</v>
      </c>
      <c r="F7" s="91"/>
      <c r="G7" s="91"/>
      <c r="H7" s="91"/>
      <c r="I7" s="91"/>
      <c r="J7" s="91"/>
      <c r="K7" s="91"/>
      <c r="L7" s="91"/>
      <c r="M7" s="91"/>
      <c r="N7" s="91"/>
      <c r="O7" s="133">
        <f>IF(ZFaSteuernummer="","",ZFaSteuernummer)</f>
      </c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12"/>
      <c r="BV7" s="2"/>
      <c r="BW7" s="2"/>
      <c r="BX7" s="2"/>
      <c r="BY7" s="2"/>
      <c r="BZ7" s="1"/>
    </row>
    <row r="8" spans="1:78" ht="4.5" customHeight="1">
      <c r="A8" s="1"/>
      <c r="B8" s="2"/>
      <c r="C8" s="2"/>
      <c r="D8" s="2"/>
      <c r="E8" s="11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5"/>
      <c r="BV8" s="2"/>
      <c r="BW8" s="2"/>
      <c r="BX8" s="2"/>
      <c r="BY8" s="2"/>
      <c r="BZ8" s="1"/>
    </row>
    <row r="9" spans="1:78" ht="11.25" customHeight="1">
      <c r="A9" s="1"/>
      <c r="B9" s="2"/>
      <c r="C9" s="2"/>
      <c r="D9" s="2"/>
      <c r="E9" s="117" t="s">
        <v>3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3"/>
      <c r="BB9" s="58"/>
      <c r="BC9" s="9"/>
      <c r="BD9" s="9"/>
      <c r="BE9" s="9"/>
      <c r="BF9" s="9"/>
      <c r="BG9" s="9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12"/>
      <c r="BV9" s="2"/>
      <c r="BW9" s="2"/>
      <c r="BX9" s="2"/>
      <c r="BY9" s="2"/>
      <c r="BZ9" s="1"/>
    </row>
    <row r="10" spans="1:78" ht="8.25" customHeight="1">
      <c r="A10" s="1"/>
      <c r="B10" s="2"/>
      <c r="C10" s="2"/>
      <c r="D10" s="2"/>
      <c r="E10" s="11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12"/>
      <c r="BV10" s="2"/>
      <c r="BW10" s="2"/>
      <c r="BX10" s="2"/>
      <c r="BY10" s="2"/>
      <c r="BZ10" s="1"/>
    </row>
    <row r="11" spans="1:78" ht="6.75" customHeight="1">
      <c r="A11" s="1"/>
      <c r="B11" s="2"/>
      <c r="C11" s="2"/>
      <c r="D11" s="2"/>
      <c r="E11" s="65" t="s">
        <v>573</v>
      </c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12"/>
      <c r="BV11" s="2"/>
      <c r="BW11" s="2"/>
      <c r="BX11" s="2"/>
      <c r="BY11" s="2"/>
      <c r="BZ11" s="1"/>
    </row>
    <row r="12" spans="1:78" ht="16.5" customHeight="1">
      <c r="A12" s="1"/>
      <c r="B12" s="2"/>
      <c r="C12" s="2"/>
      <c r="D12" s="2"/>
      <c r="E12" s="75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64"/>
      <c r="BV12" s="2"/>
      <c r="BW12" s="2"/>
      <c r="BX12" s="2"/>
      <c r="BY12" s="2"/>
      <c r="BZ12" s="1"/>
    </row>
    <row r="13" spans="1:78" ht="3.75" customHeight="1">
      <c r="A13" s="1"/>
      <c r="B13" s="2"/>
      <c r="C13" s="2"/>
      <c r="D13" s="2"/>
      <c r="E13" s="11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12"/>
      <c r="BV13" s="2"/>
      <c r="BW13" s="2"/>
      <c r="BX13" s="2"/>
      <c r="BY13" s="2"/>
      <c r="BZ13" s="1"/>
    </row>
    <row r="14" spans="1:78" ht="6.75" customHeight="1">
      <c r="A14" s="1"/>
      <c r="B14" s="2"/>
      <c r="C14" s="2"/>
      <c r="D14" s="2"/>
      <c r="E14" s="65" t="s">
        <v>34</v>
      </c>
      <c r="F14" s="62"/>
      <c r="G14" s="62"/>
      <c r="H14" s="62"/>
      <c r="I14" s="62"/>
      <c r="J14" s="62"/>
      <c r="K14" s="62"/>
      <c r="L14" s="62"/>
      <c r="M14" s="62"/>
      <c r="N14" s="62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12"/>
      <c r="BV14" s="2"/>
      <c r="BW14" s="2"/>
      <c r="BX14" s="2"/>
      <c r="BY14" s="2"/>
      <c r="BZ14" s="1"/>
    </row>
    <row r="15" spans="1:78" ht="16.5" customHeight="1">
      <c r="A15" s="1"/>
      <c r="B15" s="2"/>
      <c r="C15" s="2"/>
      <c r="D15" s="2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64"/>
      <c r="BV15" s="2"/>
      <c r="BW15" s="2"/>
      <c r="BX15" s="2"/>
      <c r="BY15" s="2"/>
      <c r="BZ15" s="1"/>
    </row>
    <row r="16" spans="1:78" ht="3.75" customHeight="1">
      <c r="A16" s="1"/>
      <c r="B16" s="2"/>
      <c r="C16" s="2"/>
      <c r="D16" s="2"/>
      <c r="E16" s="11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12"/>
      <c r="BV16" s="2"/>
      <c r="BW16" s="2"/>
      <c r="BX16" s="2"/>
      <c r="BY16" s="2"/>
      <c r="BZ16" s="1"/>
    </row>
    <row r="17" spans="1:78" ht="6.75" customHeight="1">
      <c r="A17" s="1"/>
      <c r="B17" s="2"/>
      <c r="C17" s="2"/>
      <c r="D17" s="2"/>
      <c r="E17" s="65" t="s">
        <v>35</v>
      </c>
      <c r="F17" s="63"/>
      <c r="G17" s="63"/>
      <c r="H17" s="63"/>
      <c r="I17" s="63"/>
      <c r="J17" s="7"/>
      <c r="K17" s="7"/>
      <c r="L17" s="7"/>
      <c r="M17" s="7"/>
      <c r="N17" s="7"/>
      <c r="O17" s="7"/>
      <c r="P17" s="7"/>
      <c r="Q17" s="86" t="s">
        <v>447</v>
      </c>
      <c r="R17" s="110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12"/>
      <c r="BV17" s="2"/>
      <c r="BW17" s="2"/>
      <c r="BX17" s="2"/>
      <c r="BY17" s="2"/>
      <c r="BZ17" s="1"/>
    </row>
    <row r="18" spans="1:78" ht="16.5" customHeight="1">
      <c r="A18" s="1"/>
      <c r="B18" s="2"/>
      <c r="C18" s="2"/>
      <c r="D18" s="2"/>
      <c r="E18" s="75"/>
      <c r="F18" s="76"/>
      <c r="G18" s="76"/>
      <c r="H18" s="76"/>
      <c r="I18" s="76"/>
      <c r="J18" s="76"/>
      <c r="K18" s="76"/>
      <c r="L18" s="76"/>
      <c r="M18" s="76"/>
      <c r="N18" s="7"/>
      <c r="O18" s="7"/>
      <c r="P18" s="7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64"/>
      <c r="BV18" s="2"/>
      <c r="BW18" s="2"/>
      <c r="BX18" s="2"/>
      <c r="BY18" s="2"/>
      <c r="BZ18" s="1"/>
    </row>
    <row r="19" spans="1:78" ht="3.75" customHeight="1">
      <c r="A19" s="1"/>
      <c r="B19" s="2"/>
      <c r="C19" s="2"/>
      <c r="D19" s="2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12"/>
      <c r="BV19" s="2"/>
      <c r="BW19" s="2"/>
      <c r="BX19" s="2"/>
      <c r="BY19" s="2"/>
      <c r="BZ19" s="1"/>
    </row>
    <row r="20" spans="1:78" ht="6.75" customHeight="1">
      <c r="A20" s="1"/>
      <c r="B20" s="2"/>
      <c r="C20" s="2"/>
      <c r="D20" s="2"/>
      <c r="E20" s="65" t="s">
        <v>35</v>
      </c>
      <c r="F20" s="63"/>
      <c r="G20" s="63"/>
      <c r="H20" s="63"/>
      <c r="I20" s="63"/>
      <c r="J20" s="7"/>
      <c r="K20" s="7"/>
      <c r="L20" s="7"/>
      <c r="M20" s="7"/>
      <c r="N20" s="7"/>
      <c r="O20" s="7"/>
      <c r="P20" s="7"/>
      <c r="Q20" s="86" t="s">
        <v>574</v>
      </c>
      <c r="R20" s="110"/>
      <c r="S20" s="110"/>
      <c r="T20" s="110"/>
      <c r="U20" s="110"/>
      <c r="V20" s="110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12"/>
      <c r="BV20" s="2"/>
      <c r="BW20" s="2"/>
      <c r="BX20" s="2"/>
      <c r="BY20" s="2"/>
      <c r="BZ20" s="1"/>
    </row>
    <row r="21" spans="1:78" ht="16.5" customHeight="1">
      <c r="A21" s="1"/>
      <c r="B21" s="2"/>
      <c r="C21" s="2"/>
      <c r="D21" s="2"/>
      <c r="E21" s="75"/>
      <c r="F21" s="76"/>
      <c r="G21" s="76"/>
      <c r="H21" s="76"/>
      <c r="I21" s="76"/>
      <c r="J21" s="76"/>
      <c r="K21" s="76"/>
      <c r="L21" s="76"/>
      <c r="M21" s="76"/>
      <c r="N21" s="7"/>
      <c r="O21" s="7"/>
      <c r="P21" s="7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64"/>
      <c r="BV21" s="2"/>
      <c r="BW21" s="2"/>
      <c r="BX21" s="2"/>
      <c r="BY21" s="2"/>
      <c r="BZ21" s="1"/>
    </row>
    <row r="22" spans="1:78" ht="9" customHeight="1">
      <c r="A22" s="1"/>
      <c r="B22" s="2"/>
      <c r="C22" s="2"/>
      <c r="D22" s="2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12"/>
      <c r="BV22" s="2"/>
      <c r="BW22" s="2"/>
      <c r="BX22" s="2"/>
      <c r="BY22" s="2"/>
      <c r="BZ22" s="1"/>
    </row>
    <row r="23" spans="1:78" ht="6.75" customHeight="1">
      <c r="A23" s="1"/>
      <c r="B23" s="2"/>
      <c r="C23" s="2"/>
      <c r="D23" s="2"/>
      <c r="E23" s="65" t="s">
        <v>576</v>
      </c>
      <c r="F23" s="62"/>
      <c r="G23" s="62"/>
      <c r="H23" s="62"/>
      <c r="I23" s="62"/>
      <c r="J23" s="62"/>
      <c r="K23" s="62"/>
      <c r="L23" s="62"/>
      <c r="M23" s="62"/>
      <c r="N23" s="62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12"/>
      <c r="BV23" s="2"/>
      <c r="BW23" s="2"/>
      <c r="BX23" s="2"/>
      <c r="BY23" s="2"/>
      <c r="BZ23" s="1"/>
    </row>
    <row r="24" spans="1:78" ht="16.5" customHeight="1">
      <c r="A24" s="1"/>
      <c r="B24" s="2"/>
      <c r="C24" s="2"/>
      <c r="D24" s="2"/>
      <c r="E24" s="75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64"/>
      <c r="BV24" s="2"/>
      <c r="BW24" s="2"/>
      <c r="BX24" s="2"/>
      <c r="BY24" s="2"/>
      <c r="BZ24" s="1"/>
    </row>
    <row r="25" spans="1:78" ht="9.75" customHeight="1">
      <c r="A25" s="1"/>
      <c r="B25" s="2"/>
      <c r="C25" s="2"/>
      <c r="D25" s="2"/>
      <c r="E25" s="11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12"/>
      <c r="BV25" s="2"/>
      <c r="BW25" s="2"/>
      <c r="BX25" s="2"/>
      <c r="BY25" s="2"/>
      <c r="BZ25" s="1"/>
    </row>
    <row r="26" spans="1:78" ht="16.5" customHeight="1">
      <c r="A26" s="1"/>
      <c r="B26" s="2"/>
      <c r="C26" s="2"/>
      <c r="D26" s="2"/>
      <c r="E26" s="75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64"/>
      <c r="BV26" s="2"/>
      <c r="BW26" s="2"/>
      <c r="BX26" s="2"/>
      <c r="BY26" s="2"/>
      <c r="BZ26" s="1"/>
    </row>
    <row r="27" spans="1:78" ht="9" customHeight="1">
      <c r="A27" s="1"/>
      <c r="B27" s="2"/>
      <c r="C27" s="2"/>
      <c r="D27" s="2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12"/>
      <c r="BV27" s="2"/>
      <c r="BW27" s="2"/>
      <c r="BX27" s="2"/>
      <c r="BY27" s="2"/>
      <c r="BZ27" s="1"/>
    </row>
    <row r="28" spans="1:78" ht="12.75">
      <c r="A28" s="1"/>
      <c r="B28" s="2"/>
      <c r="C28" s="2"/>
      <c r="D28" s="2"/>
      <c r="E28" s="114" t="s">
        <v>577</v>
      </c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27"/>
      <c r="BV28" s="2"/>
      <c r="BW28" s="2"/>
      <c r="BX28" s="2"/>
      <c r="BY28" s="2"/>
      <c r="BZ28" s="1"/>
    </row>
    <row r="29" spans="1:78" ht="6.75" customHeight="1">
      <c r="A29" s="1"/>
      <c r="B29" s="2"/>
      <c r="C29" s="2"/>
      <c r="D29" s="2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5"/>
      <c r="BV29" s="2"/>
      <c r="BW29" s="2"/>
      <c r="BX29" s="2"/>
      <c r="BY29" s="2"/>
      <c r="BZ29" s="1"/>
    </row>
    <row r="30" spans="1:78" ht="7.5" customHeight="1">
      <c r="A30" s="1"/>
      <c r="B30" s="2"/>
      <c r="C30" s="2"/>
      <c r="D30" s="2"/>
      <c r="E30" s="1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12"/>
      <c r="BV30" s="2"/>
      <c r="BW30" s="2"/>
      <c r="BX30" s="2"/>
      <c r="BY30" s="2"/>
      <c r="BZ30" s="1"/>
    </row>
    <row r="31" spans="1:78" ht="12.75">
      <c r="A31" s="1"/>
      <c r="B31" s="2"/>
      <c r="C31" s="2"/>
      <c r="D31" s="2"/>
      <c r="E31" s="90" t="s">
        <v>2</v>
      </c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3"/>
      <c r="BV31" s="2"/>
      <c r="BW31" s="2"/>
      <c r="BX31" s="2"/>
      <c r="BY31" s="2"/>
      <c r="BZ31" s="1"/>
    </row>
    <row r="32" spans="1:78" ht="6" customHeight="1">
      <c r="A32" s="1"/>
      <c r="B32" s="2"/>
      <c r="C32" s="2"/>
      <c r="D32" s="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5"/>
      <c r="BV32" s="2"/>
      <c r="BW32" s="2"/>
      <c r="BX32" s="2"/>
      <c r="BY32" s="2"/>
      <c r="BZ32" s="1"/>
    </row>
    <row r="33" spans="1:78" ht="12" customHeight="1">
      <c r="A33" s="1"/>
      <c r="B33" s="2"/>
      <c r="C33" s="2"/>
      <c r="D33" s="2"/>
      <c r="E33" s="1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12"/>
      <c r="BV33" s="2"/>
      <c r="BW33" s="2"/>
      <c r="BX33" s="2"/>
      <c r="BY33" s="2"/>
      <c r="BZ33" s="1"/>
    </row>
    <row r="34" spans="1:78" ht="14.25" customHeight="1">
      <c r="A34" s="1"/>
      <c r="B34" s="2"/>
      <c r="C34" s="2"/>
      <c r="D34" s="2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9"/>
      <c r="BV34" s="2"/>
      <c r="BW34" s="2"/>
      <c r="BX34" s="2"/>
      <c r="BY34" s="2"/>
      <c r="BZ34" s="1"/>
    </row>
    <row r="35" spans="1:78" ht="14.25" customHeight="1">
      <c r="A35" s="1"/>
      <c r="B35" s="2"/>
      <c r="C35" s="2"/>
      <c r="D35" s="2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9"/>
      <c r="BV35" s="2"/>
      <c r="BW35" s="2"/>
      <c r="BX35" s="2"/>
      <c r="BY35" s="2"/>
      <c r="BZ35" s="1"/>
    </row>
    <row r="36" spans="1:78" ht="14.25" customHeight="1">
      <c r="A36" s="1"/>
      <c r="B36" s="2"/>
      <c r="C36" s="2"/>
      <c r="D36" s="2"/>
      <c r="E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9"/>
      <c r="BV36" s="2"/>
      <c r="BW36" s="2"/>
      <c r="BX36" s="2"/>
      <c r="BY36" s="2"/>
      <c r="BZ36" s="1"/>
    </row>
    <row r="37" spans="1:78" ht="16.5" customHeight="1">
      <c r="A37" s="1"/>
      <c r="B37" s="2"/>
      <c r="C37" s="2"/>
      <c r="D37" s="2"/>
      <c r="E37" s="187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"/>
      <c r="AG37" s="18"/>
      <c r="AH37" s="18"/>
      <c r="AI37" s="18"/>
      <c r="AJ37" s="18"/>
      <c r="AK37" s="21"/>
      <c r="AL37" s="21"/>
      <c r="AM37" s="21"/>
      <c r="AN37" s="21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9"/>
      <c r="BV37" s="2"/>
      <c r="BW37" s="2"/>
      <c r="BX37" s="2"/>
      <c r="BY37" s="2"/>
      <c r="BZ37" s="1"/>
    </row>
    <row r="38" spans="1:78" ht="9" customHeight="1">
      <c r="A38" s="1"/>
      <c r="B38" s="2"/>
      <c r="C38" s="2"/>
      <c r="D38" s="2"/>
      <c r="E38" s="189" t="s">
        <v>578</v>
      </c>
      <c r="F38" s="190"/>
      <c r="G38" s="190"/>
      <c r="H38" s="190"/>
      <c r="I38" s="190"/>
      <c r="J38" s="190"/>
      <c r="K38" s="190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18"/>
      <c r="AG38" s="18"/>
      <c r="AH38" s="18"/>
      <c r="AI38" s="18"/>
      <c r="AJ38" s="18"/>
      <c r="AK38" s="191" t="s">
        <v>582</v>
      </c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125"/>
      <c r="BV38" s="2"/>
      <c r="BW38" s="2"/>
      <c r="BX38" s="2"/>
      <c r="BY38" s="2"/>
      <c r="BZ38" s="1"/>
    </row>
    <row r="39" spans="1:78" ht="9.75" customHeight="1">
      <c r="A39" s="1"/>
      <c r="B39" s="2"/>
      <c r="C39" s="2"/>
      <c r="D39" s="2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93" t="s">
        <v>583</v>
      </c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7"/>
      <c r="BV39" s="2"/>
      <c r="BW39" s="2"/>
      <c r="BX39" s="2"/>
      <c r="BY39" s="2"/>
      <c r="BZ39" s="1"/>
    </row>
    <row r="40" spans="1:78" ht="8.25" customHeight="1">
      <c r="A40" s="1"/>
      <c r="B40" s="2"/>
      <c r="C40" s="2"/>
      <c r="D40" s="2"/>
      <c r="E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10"/>
      <c r="BV40" s="2"/>
      <c r="BW40" s="2"/>
      <c r="BX40" s="2"/>
      <c r="BY40" s="2"/>
      <c r="BZ40" s="1"/>
    </row>
    <row r="41" spans="1:78" ht="9" customHeight="1">
      <c r="A41" s="1"/>
      <c r="B41" s="2"/>
      <c r="C41" s="2"/>
      <c r="D41" s="2"/>
      <c r="E41" s="1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12"/>
      <c r="BV41" s="2"/>
      <c r="BW41" s="2"/>
      <c r="BX41" s="2"/>
      <c r="BY41" s="2"/>
      <c r="BZ41" s="1"/>
    </row>
    <row r="42" spans="1:78" ht="16.5" customHeight="1">
      <c r="A42" s="1"/>
      <c r="B42" s="2"/>
      <c r="C42" s="2"/>
      <c r="D42" s="2"/>
      <c r="E42" s="114" t="s">
        <v>579</v>
      </c>
      <c r="F42" s="126"/>
      <c r="G42" s="126"/>
      <c r="H42" s="126"/>
      <c r="I42" s="126"/>
      <c r="J42" s="126"/>
      <c r="K42" s="7"/>
      <c r="L42" s="7"/>
      <c r="M42" s="53"/>
      <c r="N42" s="7"/>
      <c r="O42" s="7"/>
      <c r="P42" s="128" t="s">
        <v>584</v>
      </c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6"/>
      <c r="BV42" s="2"/>
      <c r="BW42" s="2"/>
      <c r="BX42" s="2"/>
      <c r="BY42" s="2"/>
      <c r="BZ42" s="1"/>
    </row>
    <row r="43" spans="1:78" ht="7.5" customHeight="1">
      <c r="A43" s="1"/>
      <c r="B43" s="2"/>
      <c r="C43" s="2"/>
      <c r="D43" s="2"/>
      <c r="E43" s="1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12"/>
      <c r="BV43" s="2"/>
      <c r="BW43" s="2"/>
      <c r="BX43" s="2"/>
      <c r="BY43" s="2"/>
      <c r="BZ43" s="1"/>
    </row>
    <row r="44" spans="1:78" ht="16.5" customHeight="1">
      <c r="A44" s="1"/>
      <c r="B44" s="2"/>
      <c r="C44" s="2"/>
      <c r="D44" s="2"/>
      <c r="E44" s="11"/>
      <c r="F44" s="7"/>
      <c r="G44" s="7"/>
      <c r="H44" s="7"/>
      <c r="I44" s="7"/>
      <c r="J44" s="7"/>
      <c r="K44" s="7"/>
      <c r="L44" s="7"/>
      <c r="M44" s="53"/>
      <c r="N44" s="7"/>
      <c r="O44" s="7"/>
      <c r="P44" s="128" t="s">
        <v>585</v>
      </c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6"/>
      <c r="BV44" s="2"/>
      <c r="BW44" s="2"/>
      <c r="BX44" s="2"/>
      <c r="BY44" s="2"/>
      <c r="BZ44" s="1"/>
    </row>
    <row r="45" spans="1:78" ht="6.75" customHeight="1">
      <c r="A45" s="1"/>
      <c r="B45" s="2"/>
      <c r="C45" s="2"/>
      <c r="D45" s="2"/>
      <c r="E45" s="1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12"/>
      <c r="BV45" s="2"/>
      <c r="BW45" s="2"/>
      <c r="BX45" s="2"/>
      <c r="BY45" s="2"/>
      <c r="BZ45" s="1"/>
    </row>
    <row r="46" spans="1:78" ht="16.5" customHeight="1">
      <c r="A46" s="1"/>
      <c r="B46" s="2"/>
      <c r="C46" s="2"/>
      <c r="D46" s="2"/>
      <c r="E46" s="11"/>
      <c r="F46" s="7"/>
      <c r="G46" s="7"/>
      <c r="H46" s="7"/>
      <c r="I46" s="7"/>
      <c r="J46" s="7"/>
      <c r="K46" s="7"/>
      <c r="L46" s="7"/>
      <c r="M46" s="53"/>
      <c r="N46" s="7"/>
      <c r="O46" s="7"/>
      <c r="P46" s="128" t="s">
        <v>586</v>
      </c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6"/>
      <c r="BV46" s="2"/>
      <c r="BW46" s="2"/>
      <c r="BX46" s="2"/>
      <c r="BY46" s="2"/>
      <c r="BZ46" s="1"/>
    </row>
    <row r="47" spans="1:78" ht="7.5" customHeight="1">
      <c r="A47" s="1"/>
      <c r="B47" s="2"/>
      <c r="C47" s="2"/>
      <c r="D47" s="2"/>
      <c r="E47" s="11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12"/>
      <c r="BV47" s="2"/>
      <c r="BW47" s="2"/>
      <c r="BX47" s="2"/>
      <c r="BY47" s="2"/>
      <c r="BZ47" s="1"/>
    </row>
    <row r="48" spans="1:78" ht="16.5" customHeight="1">
      <c r="A48" s="1"/>
      <c r="B48" s="2"/>
      <c r="C48" s="2"/>
      <c r="D48" s="2"/>
      <c r="E48" s="11"/>
      <c r="F48" s="7"/>
      <c r="G48" s="7"/>
      <c r="H48" s="7"/>
      <c r="I48" s="7"/>
      <c r="J48" s="7"/>
      <c r="K48" s="7"/>
      <c r="L48" s="7"/>
      <c r="M48" s="53"/>
      <c r="N48" s="7"/>
      <c r="O48" s="7"/>
      <c r="P48" s="128" t="s">
        <v>587</v>
      </c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6"/>
      <c r="BV48" s="2"/>
      <c r="BW48" s="2"/>
      <c r="BX48" s="2"/>
      <c r="BY48" s="2"/>
      <c r="BZ48" s="1"/>
    </row>
    <row r="49" spans="1:78" ht="7.5" customHeight="1">
      <c r="A49" s="1"/>
      <c r="B49" s="2"/>
      <c r="C49" s="2"/>
      <c r="D49" s="2"/>
      <c r="E49" s="11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12"/>
      <c r="BV49" s="2"/>
      <c r="BW49" s="2"/>
      <c r="BX49" s="2"/>
      <c r="BY49" s="2"/>
      <c r="BZ49" s="1"/>
    </row>
    <row r="50" spans="1:78" ht="16.5" customHeight="1">
      <c r="A50" s="1"/>
      <c r="B50" s="2"/>
      <c r="C50" s="2"/>
      <c r="D50" s="2"/>
      <c r="E50" s="11"/>
      <c r="F50" s="7"/>
      <c r="G50" s="7"/>
      <c r="H50" s="7"/>
      <c r="I50" s="7"/>
      <c r="J50" s="7"/>
      <c r="K50" s="7"/>
      <c r="L50" s="7"/>
      <c r="M50" s="53"/>
      <c r="N50" s="7"/>
      <c r="O50" s="7"/>
      <c r="P50" s="128" t="s">
        <v>590</v>
      </c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6"/>
      <c r="BV50" s="2"/>
      <c r="BW50" s="2"/>
      <c r="BX50" s="2"/>
      <c r="BY50" s="2"/>
      <c r="BZ50" s="1"/>
    </row>
    <row r="51" spans="1:78" ht="6.75" customHeight="1">
      <c r="A51" s="1"/>
      <c r="B51" s="2"/>
      <c r="C51" s="2"/>
      <c r="D51" s="2"/>
      <c r="E51" s="11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12"/>
      <c r="BV51" s="2"/>
      <c r="BW51" s="2"/>
      <c r="BX51" s="2"/>
      <c r="BY51" s="2"/>
      <c r="BZ51" s="1"/>
    </row>
    <row r="52" spans="1:78" ht="16.5" customHeight="1">
      <c r="A52" s="1"/>
      <c r="B52" s="2"/>
      <c r="C52" s="2"/>
      <c r="D52" s="2"/>
      <c r="E52" s="11"/>
      <c r="F52" s="7"/>
      <c r="G52" s="7"/>
      <c r="H52" s="7"/>
      <c r="I52" s="7"/>
      <c r="J52" s="7"/>
      <c r="K52" s="7"/>
      <c r="L52" s="7"/>
      <c r="M52" s="53"/>
      <c r="N52" s="7"/>
      <c r="O52" s="7"/>
      <c r="P52" s="128" t="s">
        <v>589</v>
      </c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185"/>
      <c r="BR52" s="185"/>
      <c r="BS52" s="185"/>
      <c r="BT52" s="185"/>
      <c r="BU52" s="186"/>
      <c r="BV52" s="2"/>
      <c r="BW52" s="2"/>
      <c r="BX52" s="2"/>
      <c r="BY52" s="2"/>
      <c r="BZ52" s="1"/>
    </row>
    <row r="53" spans="1:78" ht="7.5" customHeight="1">
      <c r="A53" s="1"/>
      <c r="B53" s="2"/>
      <c r="C53" s="2"/>
      <c r="D53" s="2"/>
      <c r="E53" s="11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12"/>
      <c r="BV53" s="2"/>
      <c r="BW53" s="2"/>
      <c r="BX53" s="2"/>
      <c r="BY53" s="2"/>
      <c r="BZ53" s="1"/>
    </row>
    <row r="54" spans="1:78" ht="16.5" customHeight="1">
      <c r="A54" s="1"/>
      <c r="B54" s="2"/>
      <c r="C54" s="2"/>
      <c r="D54" s="2"/>
      <c r="E54" s="11"/>
      <c r="F54" s="7"/>
      <c r="G54" s="7"/>
      <c r="H54" s="7"/>
      <c r="I54" s="7"/>
      <c r="J54" s="7"/>
      <c r="K54" s="7"/>
      <c r="L54" s="7"/>
      <c r="M54" s="53"/>
      <c r="N54" s="7"/>
      <c r="O54" s="7"/>
      <c r="P54" s="128" t="s">
        <v>580</v>
      </c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  <c r="BR54" s="185"/>
      <c r="BS54" s="185"/>
      <c r="BT54" s="185"/>
      <c r="BU54" s="186"/>
      <c r="BV54" s="2"/>
      <c r="BW54" s="2"/>
      <c r="BX54" s="2"/>
      <c r="BY54" s="2"/>
      <c r="BZ54" s="1"/>
    </row>
    <row r="55" spans="1:78" ht="7.5" customHeight="1">
      <c r="A55" s="1"/>
      <c r="B55" s="2"/>
      <c r="C55" s="2"/>
      <c r="D55" s="2"/>
      <c r="E55" s="11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12"/>
      <c r="BV55" s="2"/>
      <c r="BW55" s="2"/>
      <c r="BX55" s="2"/>
      <c r="BY55" s="2"/>
      <c r="BZ55" s="1"/>
    </row>
    <row r="56" spans="1:78" ht="16.5" customHeight="1">
      <c r="A56" s="1"/>
      <c r="B56" s="2"/>
      <c r="C56" s="2"/>
      <c r="D56" s="2"/>
      <c r="E56" s="11"/>
      <c r="F56" s="7"/>
      <c r="G56" s="7"/>
      <c r="H56" s="7"/>
      <c r="I56" s="7"/>
      <c r="J56" s="7"/>
      <c r="K56" s="7"/>
      <c r="L56" s="7"/>
      <c r="M56" s="53"/>
      <c r="N56" s="7"/>
      <c r="O56" s="7"/>
      <c r="P56" s="128" t="s">
        <v>588</v>
      </c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85"/>
      <c r="BR56" s="185"/>
      <c r="BS56" s="185"/>
      <c r="BT56" s="185"/>
      <c r="BU56" s="186"/>
      <c r="BV56" s="2"/>
      <c r="BW56" s="2"/>
      <c r="BX56" s="2"/>
      <c r="BY56" s="2"/>
      <c r="BZ56" s="1"/>
    </row>
    <row r="57" spans="1:78" ht="7.5" customHeight="1">
      <c r="A57" s="1"/>
      <c r="B57" s="2"/>
      <c r="C57" s="2"/>
      <c r="D57" s="2"/>
      <c r="E57" s="11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12"/>
      <c r="BV57" s="2"/>
      <c r="BW57" s="2"/>
      <c r="BX57" s="2"/>
      <c r="BY57" s="2"/>
      <c r="BZ57" s="1"/>
    </row>
    <row r="58" spans="1:78" ht="16.5" customHeight="1">
      <c r="A58" s="1"/>
      <c r="B58" s="2"/>
      <c r="C58" s="2"/>
      <c r="D58" s="2"/>
      <c r="E58" s="11"/>
      <c r="F58" s="7"/>
      <c r="G58" s="7"/>
      <c r="H58" s="7"/>
      <c r="I58" s="7"/>
      <c r="J58" s="7"/>
      <c r="K58" s="7"/>
      <c r="L58" s="7"/>
      <c r="M58" s="53"/>
      <c r="N58" s="7"/>
      <c r="O58" s="7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12"/>
      <c r="BV58" s="2"/>
      <c r="BW58" s="2"/>
      <c r="BX58" s="2"/>
      <c r="BY58" s="2"/>
      <c r="BZ58" s="1"/>
    </row>
    <row r="59" spans="1:78" ht="6" customHeight="1">
      <c r="A59" s="1"/>
      <c r="B59" s="2"/>
      <c r="C59" s="2"/>
      <c r="D59" s="2"/>
      <c r="E59" s="11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12"/>
      <c r="BV59" s="2"/>
      <c r="BW59" s="2"/>
      <c r="BX59" s="2"/>
      <c r="BY59" s="2"/>
      <c r="BZ59" s="1"/>
    </row>
    <row r="60" spans="1:78" ht="13.5" customHeight="1">
      <c r="A60" s="1"/>
      <c r="B60" s="2"/>
      <c r="C60" s="2"/>
      <c r="D60" s="2"/>
      <c r="E60" s="13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5"/>
      <c r="BV60" s="2"/>
      <c r="BW60" s="2"/>
      <c r="BX60" s="2"/>
      <c r="BY60" s="2"/>
      <c r="BZ60" s="1"/>
    </row>
    <row r="61" spans="1:78" ht="8.25" customHeight="1">
      <c r="A61" s="1"/>
      <c r="B61" s="2"/>
      <c r="C61" s="2"/>
      <c r="D61" s="2"/>
      <c r="E61" s="1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12"/>
      <c r="BV61" s="2"/>
      <c r="BW61" s="2"/>
      <c r="BX61" s="2"/>
      <c r="BY61" s="2"/>
      <c r="BZ61" s="1"/>
    </row>
    <row r="62" spans="1:78" ht="10.5" customHeight="1">
      <c r="A62" s="1"/>
      <c r="B62" s="2"/>
      <c r="C62" s="2"/>
      <c r="D62" s="2"/>
      <c r="E62" s="11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12"/>
      <c r="BV62" s="2"/>
      <c r="BW62" s="2"/>
      <c r="BX62" s="2"/>
      <c r="BY62" s="2"/>
      <c r="BZ62" s="1"/>
    </row>
    <row r="63" spans="1:78" ht="10.5" customHeight="1">
      <c r="A63" s="1"/>
      <c r="B63" s="2"/>
      <c r="C63" s="2"/>
      <c r="D63" s="2"/>
      <c r="E63" s="11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12"/>
      <c r="BV63" s="2"/>
      <c r="BW63" s="2"/>
      <c r="BX63" s="2"/>
      <c r="BY63" s="2"/>
      <c r="BZ63" s="1"/>
    </row>
    <row r="64" spans="1:78" ht="4.5" customHeight="1">
      <c r="A64" s="1"/>
      <c r="B64" s="2"/>
      <c r="C64" s="2"/>
      <c r="D64" s="2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12"/>
      <c r="BV64" s="2"/>
      <c r="BW64" s="2"/>
      <c r="BX64" s="2"/>
      <c r="BY64" s="2"/>
      <c r="BZ64" s="1"/>
    </row>
    <row r="65" spans="1:78" ht="12" customHeight="1">
      <c r="A65" s="1"/>
      <c r="B65" s="2"/>
      <c r="C65" s="2"/>
      <c r="D65" s="2"/>
      <c r="E65" s="194" t="s">
        <v>581</v>
      </c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12"/>
      <c r="BV65" s="2"/>
      <c r="BW65" s="2"/>
      <c r="BX65" s="2"/>
      <c r="BY65" s="2"/>
      <c r="BZ65" s="1"/>
    </row>
    <row r="66" spans="1:78" ht="12" customHeight="1">
      <c r="A66" s="1"/>
      <c r="B66" s="2"/>
      <c r="C66" s="2"/>
      <c r="D66" s="2"/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12"/>
      <c r="BV66" s="2"/>
      <c r="BW66" s="2"/>
      <c r="BX66" s="2"/>
      <c r="BY66" s="2"/>
      <c r="BZ66" s="1"/>
    </row>
    <row r="67" spans="1:78" ht="10.5" customHeight="1">
      <c r="A67" s="1"/>
      <c r="B67" s="2"/>
      <c r="C67" s="2"/>
      <c r="D67" s="2"/>
      <c r="E67" s="17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12"/>
      <c r="BV67" s="2"/>
      <c r="BW67" s="2"/>
      <c r="BX67" s="2"/>
      <c r="BY67" s="2"/>
      <c r="BZ67" s="1"/>
    </row>
    <row r="68" spans="1:78" ht="16.5" customHeight="1">
      <c r="A68" s="1"/>
      <c r="B68" s="2"/>
      <c r="C68" s="2"/>
      <c r="D68" s="2"/>
      <c r="E68" s="17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12"/>
      <c r="BV68" s="2"/>
      <c r="BW68" s="2"/>
      <c r="BX68" s="2"/>
      <c r="BY68" s="2"/>
      <c r="BZ68" s="1"/>
    </row>
    <row r="69" spans="1:78" ht="16.5" customHeight="1">
      <c r="A69" s="1"/>
      <c r="B69" s="2"/>
      <c r="C69" s="2"/>
      <c r="D69" s="2"/>
      <c r="E69" s="17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12"/>
      <c r="BV69" s="2"/>
      <c r="BW69" s="2"/>
      <c r="BX69" s="2"/>
      <c r="BY69" s="2"/>
      <c r="BZ69" s="1"/>
    </row>
    <row r="70" spans="1:78" ht="16.5" customHeight="1">
      <c r="A70" s="1"/>
      <c r="B70" s="2"/>
      <c r="C70" s="2"/>
      <c r="D70" s="2"/>
      <c r="E70" s="17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12"/>
      <c r="BV70" s="2"/>
      <c r="BW70" s="2"/>
      <c r="BX70" s="2"/>
      <c r="BY70" s="2"/>
      <c r="BZ70" s="1"/>
    </row>
    <row r="71" spans="1:78" ht="10.5" customHeight="1">
      <c r="A71" s="1"/>
      <c r="B71" s="2"/>
      <c r="C71" s="2"/>
      <c r="D71" s="2"/>
      <c r="E71" s="17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12"/>
      <c r="BV71" s="2"/>
      <c r="BW71" s="2"/>
      <c r="BX71" s="2"/>
      <c r="BY71" s="2"/>
      <c r="BZ71" s="1"/>
    </row>
    <row r="72" spans="1:78" ht="9.75" customHeight="1">
      <c r="A72" s="1"/>
      <c r="B72" s="2"/>
      <c r="C72" s="2"/>
      <c r="D72" s="2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12"/>
      <c r="BV72" s="2"/>
      <c r="BW72" s="2"/>
      <c r="BX72" s="2"/>
      <c r="BY72" s="2"/>
      <c r="BZ72" s="1"/>
    </row>
    <row r="73" spans="1:78" ht="10.5" customHeight="1">
      <c r="A73" s="1"/>
      <c r="B73" s="2"/>
      <c r="C73" s="2"/>
      <c r="D73" s="2"/>
      <c r="E73" s="17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12"/>
      <c r="BV73" s="2"/>
      <c r="BW73" s="2"/>
      <c r="BX73" s="2"/>
      <c r="BY73" s="2"/>
      <c r="BZ73" s="1"/>
    </row>
    <row r="74" spans="1:78" ht="7.5" customHeight="1">
      <c r="A74" s="1"/>
      <c r="B74" s="2"/>
      <c r="C74" s="2"/>
      <c r="D74" s="2"/>
      <c r="E74" s="11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12"/>
      <c r="BV74" s="2"/>
      <c r="BW74" s="2"/>
      <c r="BX74" s="2"/>
      <c r="BY74" s="2"/>
      <c r="BZ74" s="1"/>
    </row>
    <row r="75" spans="1:78" ht="7.5" customHeight="1">
      <c r="A75" s="1"/>
      <c r="B75" s="2"/>
      <c r="C75" s="2"/>
      <c r="D75" s="2"/>
      <c r="E75" s="11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12"/>
      <c r="BV75" s="2"/>
      <c r="BW75" s="2"/>
      <c r="BX75" s="2"/>
      <c r="BY75" s="2"/>
      <c r="BZ75" s="1"/>
    </row>
    <row r="76" spans="1:78" ht="7.5" customHeight="1">
      <c r="A76" s="1"/>
      <c r="B76" s="2"/>
      <c r="C76" s="2"/>
      <c r="D76" s="2"/>
      <c r="E76" s="11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12"/>
      <c r="BV76" s="2"/>
      <c r="BW76" s="2"/>
      <c r="BX76" s="2"/>
      <c r="BY76" s="2"/>
      <c r="BZ76" s="1"/>
    </row>
    <row r="77" spans="1:78" ht="7.5" customHeight="1">
      <c r="A77" s="1"/>
      <c r="B77" s="2"/>
      <c r="C77" s="2"/>
      <c r="D77" s="2"/>
      <c r="E77" s="11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12"/>
      <c r="BV77" s="2"/>
      <c r="BW77" s="2"/>
      <c r="BX77" s="2"/>
      <c r="BY77" s="2"/>
      <c r="BZ77" s="1"/>
    </row>
    <row r="78" spans="1:78" ht="7.5" customHeight="1">
      <c r="A78" s="1"/>
      <c r="B78" s="2"/>
      <c r="C78" s="2"/>
      <c r="D78" s="2"/>
      <c r="E78" s="11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12"/>
      <c r="BV78" s="2"/>
      <c r="BW78" s="2"/>
      <c r="BX78" s="2"/>
      <c r="BY78" s="2"/>
      <c r="BZ78" s="1"/>
    </row>
    <row r="79" spans="1:78" ht="7.5" customHeight="1">
      <c r="A79" s="1"/>
      <c r="B79" s="2"/>
      <c r="C79" s="2"/>
      <c r="D79" s="2"/>
      <c r="E79" s="11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12"/>
      <c r="BV79" s="2"/>
      <c r="BW79" s="2"/>
      <c r="BX79" s="2"/>
      <c r="BY79" s="2"/>
      <c r="BZ79" s="1"/>
    </row>
    <row r="80" spans="1:78" ht="7.5" customHeight="1">
      <c r="A80" s="1"/>
      <c r="B80" s="2"/>
      <c r="C80" s="2"/>
      <c r="D80" s="2"/>
      <c r="E80" s="11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12"/>
      <c r="BV80" s="2"/>
      <c r="BW80" s="2"/>
      <c r="BX80" s="2"/>
      <c r="BY80" s="2"/>
      <c r="BZ80" s="1"/>
    </row>
    <row r="81" spans="1:78" ht="8.25" customHeight="1">
      <c r="A81" s="1"/>
      <c r="B81" s="2"/>
      <c r="C81" s="2"/>
      <c r="D81" s="2"/>
      <c r="E81" s="11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12"/>
      <c r="BV81" s="2"/>
      <c r="BW81" s="2"/>
      <c r="BX81" s="2"/>
      <c r="BY81" s="2"/>
      <c r="BZ81" s="1"/>
    </row>
    <row r="82" spans="1:78" ht="9" customHeight="1">
      <c r="A82" s="1"/>
      <c r="B82" s="2"/>
      <c r="C82" s="2"/>
      <c r="D82" s="2"/>
      <c r="E82" s="11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12"/>
      <c r="BV82" s="2"/>
      <c r="BW82" s="2"/>
      <c r="BX82" s="2"/>
      <c r="BY82" s="2"/>
      <c r="BZ82" s="1"/>
    </row>
    <row r="83" spans="1:78" ht="9" customHeight="1">
      <c r="A83" s="1"/>
      <c r="B83" s="2"/>
      <c r="C83" s="2"/>
      <c r="D83" s="2"/>
      <c r="E83" s="13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5"/>
      <c r="BV83" s="2"/>
      <c r="BW83" s="2"/>
      <c r="BX83" s="2"/>
      <c r="BY83" s="2"/>
      <c r="BZ83" s="1"/>
    </row>
    <row r="84" spans="1:78" ht="15" customHeight="1" thickBot="1">
      <c r="A84" s="1"/>
      <c r="B84" s="2"/>
      <c r="C84" s="2"/>
      <c r="D84" s="5"/>
      <c r="E84" s="2"/>
      <c r="F84" s="2"/>
      <c r="G84" s="2"/>
      <c r="H84" s="71" t="s">
        <v>628</v>
      </c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71" t="s">
        <v>628</v>
      </c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3"/>
      <c r="BT84" s="73"/>
      <c r="BU84" s="2"/>
      <c r="BV84" s="6"/>
      <c r="BW84" s="2"/>
      <c r="BX84" s="2"/>
      <c r="BY84" s="2"/>
      <c r="BZ84" s="1"/>
    </row>
    <row r="85" spans="1:78" ht="6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1"/>
    </row>
    <row r="86" spans="1:78" ht="6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1"/>
    </row>
    <row r="87" spans="1:78" ht="4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</sheetData>
  <sheetProtection sheet="1" objects="1" scenarios="1"/>
  <mergeCells count="42">
    <mergeCell ref="P56:BU56"/>
    <mergeCell ref="H84:R84"/>
    <mergeCell ref="BH84:BT84"/>
    <mergeCell ref="P54:BU54"/>
    <mergeCell ref="F69:AN69"/>
    <mergeCell ref="F70:AN70"/>
    <mergeCell ref="P58:BT58"/>
    <mergeCell ref="E65:AN65"/>
    <mergeCell ref="F68:AN68"/>
    <mergeCell ref="P52:BU52"/>
    <mergeCell ref="E11:V11"/>
    <mergeCell ref="E23:AA23"/>
    <mergeCell ref="E9:BA9"/>
    <mergeCell ref="P50:BU50"/>
    <mergeCell ref="P48:BU48"/>
    <mergeCell ref="P46:BU46"/>
    <mergeCell ref="P44:BU44"/>
    <mergeCell ref="AK39:BU39"/>
    <mergeCell ref="E42:J42"/>
    <mergeCell ref="P42:BU42"/>
    <mergeCell ref="D3:BV3"/>
    <mergeCell ref="E26:BU26"/>
    <mergeCell ref="E28:BU28"/>
    <mergeCell ref="E31:BU31"/>
    <mergeCell ref="E37:AE37"/>
    <mergeCell ref="E24:BU24"/>
    <mergeCell ref="E38:K38"/>
    <mergeCell ref="AK38:BU38"/>
    <mergeCell ref="E14:N14"/>
    <mergeCell ref="D1:S1"/>
    <mergeCell ref="E7:N7"/>
    <mergeCell ref="O7:AM7"/>
    <mergeCell ref="E12:BU12"/>
    <mergeCell ref="E15:BU15"/>
    <mergeCell ref="E17:I17"/>
    <mergeCell ref="Q17:R17"/>
    <mergeCell ref="E18:M18"/>
    <mergeCell ref="Q18:BU18"/>
    <mergeCell ref="E20:I20"/>
    <mergeCell ref="E21:M21"/>
    <mergeCell ref="Q21:BU21"/>
    <mergeCell ref="Q20:V20"/>
  </mergeCells>
  <printOptions/>
  <pageMargins left="0" right="0" top="0" bottom="0" header="0" footer="0"/>
  <pageSetup fitToHeight="1" fitToWidth="1" horizontalDpi="600" verticalDpi="600" orientation="portrait" paperSize="9" scale="95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AC235"/>
  <sheetViews>
    <sheetView showGridLines="0" showRowColHeaders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140625" style="35" bestFit="1" customWidth="1"/>
    <col min="2" max="2" width="48.8515625" style="35" bestFit="1" customWidth="1"/>
    <col min="3" max="3" width="51.8515625" style="35" bestFit="1" customWidth="1"/>
    <col min="4" max="4" width="3.00390625" style="35" bestFit="1" customWidth="1"/>
    <col min="5" max="5" width="16.7109375" style="35" bestFit="1" customWidth="1"/>
    <col min="6" max="6" width="41.421875" style="35" customWidth="1"/>
    <col min="7" max="7" width="3.00390625" style="35" bestFit="1" customWidth="1"/>
    <col min="8" max="17" width="15.7109375" style="35" customWidth="1"/>
    <col min="18" max="18" width="1.7109375" style="35" customWidth="1"/>
    <col min="19" max="28" width="15.7109375" style="35" customWidth="1"/>
    <col min="29" max="16384" width="11.421875" style="35" customWidth="1"/>
  </cols>
  <sheetData>
    <row r="1" spans="1:29" ht="15" customHeight="1">
      <c r="A1" s="31" t="s">
        <v>85</v>
      </c>
      <c r="B1" s="31" t="s">
        <v>86</v>
      </c>
      <c r="C1" s="31" t="s">
        <v>87</v>
      </c>
      <c r="D1" s="31" t="s">
        <v>88</v>
      </c>
      <c r="E1" s="31" t="s">
        <v>67</v>
      </c>
      <c r="F1" s="31" t="s">
        <v>68</v>
      </c>
      <c r="G1" s="31" t="s">
        <v>88</v>
      </c>
      <c r="H1" s="32" t="s">
        <v>89</v>
      </c>
      <c r="I1" s="31" t="s">
        <v>90</v>
      </c>
      <c r="J1" s="31" t="s">
        <v>91</v>
      </c>
      <c r="K1" s="31" t="s">
        <v>92</v>
      </c>
      <c r="L1" s="31" t="s">
        <v>93</v>
      </c>
      <c r="M1" s="31" t="s">
        <v>94</v>
      </c>
      <c r="N1" s="31" t="s">
        <v>95</v>
      </c>
      <c r="O1" s="31" t="s">
        <v>96</v>
      </c>
      <c r="P1" s="31" t="s">
        <v>97</v>
      </c>
      <c r="Q1" s="31" t="s">
        <v>98</v>
      </c>
      <c r="R1" s="33"/>
      <c r="S1" s="31" t="s">
        <v>99</v>
      </c>
      <c r="T1" s="31" t="s">
        <v>100</v>
      </c>
      <c r="U1" s="31" t="s">
        <v>99</v>
      </c>
      <c r="V1" s="31" t="s">
        <v>100</v>
      </c>
      <c r="W1" s="31" t="s">
        <v>99</v>
      </c>
      <c r="X1" s="31" t="s">
        <v>100</v>
      </c>
      <c r="Y1" s="31" t="s">
        <v>99</v>
      </c>
      <c r="Z1" s="31" t="s">
        <v>100</v>
      </c>
      <c r="AA1" s="31" t="s">
        <v>99</v>
      </c>
      <c r="AB1" s="31" t="s">
        <v>100</v>
      </c>
      <c r="AC1" s="34"/>
    </row>
    <row r="2" spans="1:8" ht="11.25">
      <c r="A2" s="36" t="s">
        <v>101</v>
      </c>
      <c r="B2" s="37" t="s">
        <v>102</v>
      </c>
      <c r="C2" s="37" t="s">
        <v>103</v>
      </c>
      <c r="D2" s="37"/>
      <c r="E2" s="37" t="s">
        <v>104</v>
      </c>
      <c r="F2" s="37" t="s">
        <v>65</v>
      </c>
      <c r="H2" s="38" t="s">
        <v>105</v>
      </c>
    </row>
    <row r="3" spans="1:8" ht="11.25">
      <c r="A3" s="36" t="s">
        <v>101</v>
      </c>
      <c r="B3" s="37" t="s">
        <v>106</v>
      </c>
      <c r="C3" s="37" t="s">
        <v>103</v>
      </c>
      <c r="D3" s="37"/>
      <c r="E3" s="37" t="s">
        <v>107</v>
      </c>
      <c r="F3" s="37" t="s">
        <v>65</v>
      </c>
      <c r="H3" s="39">
        <f>IF(AND(FaPersName="",FaPersStrasse="",FaPersPLZStrasse="",FaPersOrtStrasse="",FaPersPostfach="",FaPersPLZPostfach="",FaPersOrtPostfach="",FaPersSteuernummer=""),"","FA")</f>
      </c>
    </row>
    <row r="4" spans="1:6" ht="11.25">
      <c r="A4" s="36" t="s">
        <v>101</v>
      </c>
      <c r="B4" s="37" t="s">
        <v>108</v>
      </c>
      <c r="C4" s="37" t="s">
        <v>103</v>
      </c>
      <c r="D4" s="37"/>
      <c r="E4" s="37" t="s">
        <v>109</v>
      </c>
      <c r="F4" s="37" t="s">
        <v>65</v>
      </c>
    </row>
    <row r="5" spans="1:6" ht="11.25">
      <c r="A5" s="36" t="s">
        <v>101</v>
      </c>
      <c r="B5" s="37" t="s">
        <v>110</v>
      </c>
      <c r="C5" s="37" t="s">
        <v>103</v>
      </c>
      <c r="D5" s="37"/>
      <c r="E5" s="37" t="s">
        <v>111</v>
      </c>
      <c r="F5" s="37" t="s">
        <v>65</v>
      </c>
    </row>
    <row r="6" spans="1:6" ht="11.25">
      <c r="A6" s="36" t="s">
        <v>101</v>
      </c>
      <c r="B6" s="37" t="s">
        <v>112</v>
      </c>
      <c r="C6" s="37" t="s">
        <v>103</v>
      </c>
      <c r="D6" s="37"/>
      <c r="E6" s="37" t="s">
        <v>113</v>
      </c>
      <c r="F6" s="37" t="s">
        <v>65</v>
      </c>
    </row>
    <row r="7" spans="1:6" ht="11.25">
      <c r="A7" s="36" t="s">
        <v>101</v>
      </c>
      <c r="B7" s="37" t="s">
        <v>114</v>
      </c>
      <c r="C7" s="37" t="s">
        <v>103</v>
      </c>
      <c r="D7" s="37"/>
      <c r="E7" s="37" t="s">
        <v>115</v>
      </c>
      <c r="F7" s="37" t="s">
        <v>65</v>
      </c>
    </row>
    <row r="8" spans="1:6" ht="11.25">
      <c r="A8" s="36" t="s">
        <v>101</v>
      </c>
      <c r="B8" s="37" t="s">
        <v>116</v>
      </c>
      <c r="C8" s="37" t="s">
        <v>103</v>
      </c>
      <c r="D8" s="37"/>
      <c r="E8" s="37" t="s">
        <v>117</v>
      </c>
      <c r="F8" s="37" t="s">
        <v>65</v>
      </c>
    </row>
    <row r="9" spans="1:6" ht="11.25">
      <c r="A9" s="36" t="s">
        <v>101</v>
      </c>
      <c r="B9" s="37" t="s">
        <v>118</v>
      </c>
      <c r="C9" s="37" t="s">
        <v>103</v>
      </c>
      <c r="D9" s="37"/>
      <c r="E9" s="37" t="s">
        <v>119</v>
      </c>
      <c r="F9" s="37" t="s">
        <v>65</v>
      </c>
    </row>
    <row r="10" spans="1:8" ht="11.25">
      <c r="A10" s="36" t="s">
        <v>101</v>
      </c>
      <c r="B10" s="37" t="s">
        <v>103</v>
      </c>
      <c r="C10" s="37" t="s">
        <v>120</v>
      </c>
      <c r="D10" s="37"/>
      <c r="E10" s="37" t="s">
        <v>121</v>
      </c>
      <c r="F10" s="37" t="s">
        <v>65</v>
      </c>
      <c r="H10" s="38" t="s">
        <v>122</v>
      </c>
    </row>
    <row r="11" spans="1:8" ht="11.25">
      <c r="A11" s="36" t="s">
        <v>101</v>
      </c>
      <c r="B11" s="37" t="s">
        <v>103</v>
      </c>
      <c r="C11" s="37" t="s">
        <v>123</v>
      </c>
      <c r="D11" s="37"/>
      <c r="E11" s="37" t="s">
        <v>124</v>
      </c>
      <c r="F11" s="37" t="s">
        <v>65</v>
      </c>
      <c r="H11" s="39">
        <f>IF(AND(FaUntName="",FaUntStrasse="",FaUntPLZStrasse="",FaUntOrtStrasse="",FaUntPostfach="",FaUntSteuernummer=""),"","FA")</f>
      </c>
    </row>
    <row r="12" spans="1:6" ht="11.25">
      <c r="A12" s="36" t="s">
        <v>101</v>
      </c>
      <c r="B12" s="37" t="s">
        <v>103</v>
      </c>
      <c r="C12" s="37" t="s">
        <v>125</v>
      </c>
      <c r="D12" s="37"/>
      <c r="E12" s="37" t="s">
        <v>126</v>
      </c>
      <c r="F12" s="37" t="s">
        <v>65</v>
      </c>
    </row>
    <row r="13" spans="1:6" ht="11.25">
      <c r="A13" s="36" t="s">
        <v>101</v>
      </c>
      <c r="B13" s="37" t="s">
        <v>103</v>
      </c>
      <c r="C13" s="37" t="s">
        <v>127</v>
      </c>
      <c r="D13" s="37"/>
      <c r="E13" s="37" t="s">
        <v>128</v>
      </c>
      <c r="F13" s="37" t="s">
        <v>65</v>
      </c>
    </row>
    <row r="14" spans="1:6" ht="11.25">
      <c r="A14" s="36" t="s">
        <v>101</v>
      </c>
      <c r="B14" s="37" t="s">
        <v>103</v>
      </c>
      <c r="C14" s="37" t="s">
        <v>129</v>
      </c>
      <c r="D14" s="37"/>
      <c r="E14" s="37" t="s">
        <v>130</v>
      </c>
      <c r="F14" s="37" t="s">
        <v>65</v>
      </c>
    </row>
    <row r="15" spans="1:6" ht="11.25">
      <c r="A15" s="36" t="s">
        <v>101</v>
      </c>
      <c r="B15" s="37" t="s">
        <v>103</v>
      </c>
      <c r="C15" s="37" t="s">
        <v>131</v>
      </c>
      <c r="D15" s="37"/>
      <c r="E15" s="37" t="s">
        <v>132</v>
      </c>
      <c r="F15" s="37" t="s">
        <v>65</v>
      </c>
    </row>
    <row r="16" spans="1:6" ht="11.25">
      <c r="A16" s="36" t="s">
        <v>101</v>
      </c>
      <c r="B16" s="37" t="s">
        <v>133</v>
      </c>
      <c r="C16" s="37" t="s">
        <v>103</v>
      </c>
      <c r="D16" s="37"/>
      <c r="E16" s="37" t="s">
        <v>134</v>
      </c>
      <c r="F16" s="37" t="s">
        <v>65</v>
      </c>
    </row>
    <row r="17" spans="1:6" ht="11.25">
      <c r="A17" s="36" t="s">
        <v>101</v>
      </c>
      <c r="B17" s="37" t="s">
        <v>135</v>
      </c>
      <c r="C17" s="37" t="s">
        <v>103</v>
      </c>
      <c r="D17" s="37"/>
      <c r="E17" s="37" t="s">
        <v>136</v>
      </c>
      <c r="F17" s="37" t="s">
        <v>65</v>
      </c>
    </row>
    <row r="18" spans="1:6" ht="11.25">
      <c r="A18" s="36" t="s">
        <v>101</v>
      </c>
      <c r="B18" s="37" t="s">
        <v>137</v>
      </c>
      <c r="C18" s="37" t="s">
        <v>103</v>
      </c>
      <c r="D18" s="37"/>
      <c r="E18" s="37" t="s">
        <v>138</v>
      </c>
      <c r="F18" s="37" t="s">
        <v>65</v>
      </c>
    </row>
    <row r="19" spans="1:6" ht="11.25">
      <c r="A19" s="36" t="s">
        <v>101</v>
      </c>
      <c r="B19" s="37" t="s">
        <v>139</v>
      </c>
      <c r="C19" s="37" t="s">
        <v>103</v>
      </c>
      <c r="D19" s="37"/>
      <c r="E19" s="37" t="s">
        <v>140</v>
      </c>
      <c r="F19" s="37" t="s">
        <v>65</v>
      </c>
    </row>
    <row r="20" spans="1:6" ht="11.25">
      <c r="A20" s="36" t="s">
        <v>101</v>
      </c>
      <c r="B20" s="37" t="s">
        <v>141</v>
      </c>
      <c r="C20" s="37" t="s">
        <v>103</v>
      </c>
      <c r="D20" s="37"/>
      <c r="E20" s="37" t="s">
        <v>142</v>
      </c>
      <c r="F20" s="37" t="s">
        <v>65</v>
      </c>
    </row>
    <row r="21" spans="1:6" ht="11.25">
      <c r="A21" s="36" t="s">
        <v>101</v>
      </c>
      <c r="B21" s="37" t="s">
        <v>143</v>
      </c>
      <c r="C21" s="37" t="s">
        <v>103</v>
      </c>
      <c r="D21" s="37"/>
      <c r="E21" s="37" t="s">
        <v>144</v>
      </c>
      <c r="F21" s="37" t="s">
        <v>65</v>
      </c>
    </row>
    <row r="22" spans="1:6" ht="11.25">
      <c r="A22" s="36" t="s">
        <v>101</v>
      </c>
      <c r="B22" s="37" t="s">
        <v>145</v>
      </c>
      <c r="C22" s="37" t="s">
        <v>103</v>
      </c>
      <c r="D22" s="37"/>
      <c r="E22" s="37" t="s">
        <v>146</v>
      </c>
      <c r="F22" s="37" t="s">
        <v>65</v>
      </c>
    </row>
    <row r="23" spans="1:6" ht="11.25">
      <c r="A23" s="36" t="s">
        <v>101</v>
      </c>
      <c r="B23" s="37" t="s">
        <v>147</v>
      </c>
      <c r="C23" s="37" t="s">
        <v>103</v>
      </c>
      <c r="D23" s="37"/>
      <c r="E23" s="37" t="s">
        <v>148</v>
      </c>
      <c r="F23" s="37" t="s">
        <v>65</v>
      </c>
    </row>
    <row r="24" spans="1:6" ht="11.25">
      <c r="A24" s="36" t="s">
        <v>101</v>
      </c>
      <c r="B24" s="37" t="s">
        <v>149</v>
      </c>
      <c r="C24" s="37" t="s">
        <v>103</v>
      </c>
      <c r="D24" s="37"/>
      <c r="E24" s="37" t="s">
        <v>150</v>
      </c>
      <c r="F24" s="37" t="s">
        <v>65</v>
      </c>
    </row>
    <row r="25" spans="1:6" ht="11.25">
      <c r="A25" s="36" t="s">
        <v>101</v>
      </c>
      <c r="B25" s="37" t="s">
        <v>151</v>
      </c>
      <c r="C25" s="37" t="s">
        <v>103</v>
      </c>
      <c r="D25" s="37"/>
      <c r="E25" s="37" t="s">
        <v>152</v>
      </c>
      <c r="F25" s="37" t="s">
        <v>65</v>
      </c>
    </row>
    <row r="26" spans="1:6" ht="11.25">
      <c r="A26" s="36" t="s">
        <v>101</v>
      </c>
      <c r="B26" s="37" t="s">
        <v>153</v>
      </c>
      <c r="C26" s="37" t="s">
        <v>103</v>
      </c>
      <c r="D26" s="37"/>
      <c r="E26" s="37" t="s">
        <v>154</v>
      </c>
      <c r="F26" s="37" t="s">
        <v>65</v>
      </c>
    </row>
    <row r="27" spans="1:6" ht="11.25">
      <c r="A27" s="36" t="s">
        <v>101</v>
      </c>
      <c r="B27" s="37" t="s">
        <v>155</v>
      </c>
      <c r="C27" s="37" t="s">
        <v>103</v>
      </c>
      <c r="D27" s="37"/>
      <c r="E27" s="37" t="s">
        <v>156</v>
      </c>
      <c r="F27" s="37" t="s">
        <v>65</v>
      </c>
    </row>
    <row r="28" spans="1:6" ht="11.25">
      <c r="A28" s="36" t="s">
        <v>101</v>
      </c>
      <c r="B28" s="37" t="s">
        <v>157</v>
      </c>
      <c r="C28" s="37" t="s">
        <v>103</v>
      </c>
      <c r="D28" s="37"/>
      <c r="E28" s="37" t="s">
        <v>158</v>
      </c>
      <c r="F28" s="37" t="s">
        <v>65</v>
      </c>
    </row>
    <row r="29" spans="1:6" ht="11.25">
      <c r="A29" s="36" t="s">
        <v>101</v>
      </c>
      <c r="B29" s="37" t="s">
        <v>606</v>
      </c>
      <c r="C29" s="37" t="s">
        <v>103</v>
      </c>
      <c r="D29" s="37"/>
      <c r="E29" s="37" t="s">
        <v>608</v>
      </c>
      <c r="F29" s="37"/>
    </row>
    <row r="30" spans="1:6" ht="11.25">
      <c r="A30" s="36" t="s">
        <v>101</v>
      </c>
      <c r="B30" s="37" t="s">
        <v>159</v>
      </c>
      <c r="C30" s="37" t="s">
        <v>103</v>
      </c>
      <c r="D30" s="37"/>
      <c r="E30" s="37" t="s">
        <v>160</v>
      </c>
      <c r="F30" s="37" t="s">
        <v>65</v>
      </c>
    </row>
    <row r="31" spans="1:6" ht="11.25">
      <c r="A31" s="36" t="s">
        <v>101</v>
      </c>
      <c r="B31" s="37" t="s">
        <v>161</v>
      </c>
      <c r="C31" s="37" t="s">
        <v>103</v>
      </c>
      <c r="D31" s="37"/>
      <c r="E31" s="37" t="s">
        <v>162</v>
      </c>
      <c r="F31" s="37" t="s">
        <v>65</v>
      </c>
    </row>
    <row r="32" spans="1:28" ht="11.25">
      <c r="A32" s="36" t="s">
        <v>101</v>
      </c>
      <c r="B32" s="37" t="s">
        <v>163</v>
      </c>
      <c r="C32" s="37" t="s">
        <v>103</v>
      </c>
      <c r="D32" s="37"/>
      <c r="E32" s="37" t="s">
        <v>164</v>
      </c>
      <c r="F32" s="37" t="s">
        <v>65</v>
      </c>
      <c r="S32" s="195" t="s">
        <v>165</v>
      </c>
      <c r="T32" s="196"/>
      <c r="U32" s="195" t="s">
        <v>40</v>
      </c>
      <c r="V32" s="196"/>
      <c r="W32" s="195" t="s">
        <v>166</v>
      </c>
      <c r="X32" s="196"/>
      <c r="Y32" s="195" t="s">
        <v>167</v>
      </c>
      <c r="Z32" s="196"/>
      <c r="AA32" s="195" t="s">
        <v>168</v>
      </c>
      <c r="AB32" s="196"/>
    </row>
    <row r="33" spans="1:28" ht="11.25">
      <c r="A33" s="36" t="s">
        <v>101</v>
      </c>
      <c r="B33" s="37" t="s">
        <v>169</v>
      </c>
      <c r="C33" s="37" t="s">
        <v>103</v>
      </c>
      <c r="D33" s="37">
        <v>10</v>
      </c>
      <c r="E33" s="37" t="s">
        <v>170</v>
      </c>
      <c r="F33" s="37" t="s">
        <v>65</v>
      </c>
      <c r="G33" s="37"/>
      <c r="H33" s="37" t="s">
        <v>65</v>
      </c>
      <c r="I33" s="37" t="s">
        <v>65</v>
      </c>
      <c r="J33" s="37" t="s">
        <v>65</v>
      </c>
      <c r="K33" s="37" t="s">
        <v>65</v>
      </c>
      <c r="L33" s="37" t="s">
        <v>65</v>
      </c>
      <c r="M33" s="37" t="s">
        <v>65</v>
      </c>
      <c r="N33" s="37" t="s">
        <v>65</v>
      </c>
      <c r="O33" s="37" t="s">
        <v>65</v>
      </c>
      <c r="P33" s="37" t="s">
        <v>65</v>
      </c>
      <c r="Q33" s="37" t="s">
        <v>65</v>
      </c>
      <c r="S33" s="40">
        <f>IF(H33="Telefon","Telefon",IF(I33="Telefon","Telefon",IF(J33="Telefon","Telefon",IF(K33="Telefon","Telefon",IF(L33="Telefon","Telefon","")))))</f>
      </c>
      <c r="T33" s="40">
        <f>IF(M33="Telefon","Telefon",IF(N33="Telefon","Telefon",IF(O33="Telefon","Telefon",IF(P33="Telefon","Telefon",IF(Q33="Telefon","Telefon","")))))</f>
      </c>
      <c r="U33" s="40">
        <f>IF(H33="Telefax","Telefax",IF(I33="Telefax","Telefax",IF(J33="Telefax","Telefax",IF(K33="Telefax","Telefax",IF(L33="Telefax","Telefax","")))))</f>
      </c>
      <c r="V33" s="40">
        <f>IF(M33="Telefax","Telefax",IF(N33="Telefax","Telefax",IF(O33="Telefax","Telefax",IF(P33="Telefax","Telefax",IF(Q33="Telefax","Telefax","")))))</f>
      </c>
      <c r="W33" s="40">
        <f>IF(H33="Internet E-Mail","Internet E-Mail",IF(I33="Internet E-Mail","Internet E-Mail",IF(J33="Internet E-Mail","Internet E-Mail",IF(K33="Internet E-Mail","Internet E-Mail",IF(L33="Internet E-Mail","Internet E-Mail","")))))</f>
      </c>
      <c r="X33" s="40">
        <f>IF(M33="Internet E-Mail","Internet E-Mail",IF(N33="Internet E-Mail","Internet E-Mail",IF(O33="Internet E-Mail","Internet E-Mail",IF(P33="Internet E-Mail","Internet E-Mail",IF(Q33="Internet E-Mail","Internet E-Mail","")))))</f>
      </c>
      <c r="Y33" s="40">
        <f>IF(H33="Internet URL","Internet URL",IF(I33="Internet URL","Internet URL",IF(J33="Internet URL","Internet URL",IF(K33="Internet URL","Internet URL",IF(L33="Internet URL","Internet URL","")))))</f>
      </c>
      <c r="Z33" s="40">
        <f>IF(M33="Internet URL","Internet URL",IF(N33="Internet URL","Internet URL",IF(O33="Internet URL","Internet URL",IF(P33="Internet URL","Internet URL",IF(Q33="Internet URL","Internet URL","")))))</f>
      </c>
      <c r="AA33" s="40">
        <f>IF(H33="Mobiltelefon","Mobiltelefon",IF(I33="Mobiltelefon","Mobiltelefon",IF(J33="Mobiltelefon","Mobiltelefon",IF(K33="Mobiltelefon","Mobiltelefon",IF(L33="Mobiltelefon","Mobiltelefon","")))))</f>
      </c>
      <c r="AB33" s="40">
        <f>IF(M33="Mobiltelefon","Mobiltelefon",IF(N33="Mobiltelefon","Mobiltelefon",IF(O33="Mobiltelefon","Mobiltelefon",IF(P33="Mobiltelefon","Mobiltelefon",IF(Q33="Mobiltelefon","Mobiltelefon","")))))</f>
      </c>
    </row>
    <row r="34" spans="1:28" ht="11.25">
      <c r="A34" s="36" t="s">
        <v>101</v>
      </c>
      <c r="B34" s="37" t="s">
        <v>171</v>
      </c>
      <c r="C34" s="37" t="s">
        <v>103</v>
      </c>
      <c r="D34" s="37">
        <v>10</v>
      </c>
      <c r="E34" s="37" t="s">
        <v>172</v>
      </c>
      <c r="F34" s="37" t="s">
        <v>65</v>
      </c>
      <c r="G34" s="37"/>
      <c r="H34" s="37" t="s">
        <v>65</v>
      </c>
      <c r="I34" s="37" t="s">
        <v>65</v>
      </c>
      <c r="J34" s="37" t="s">
        <v>65</v>
      </c>
      <c r="K34" s="37" t="s">
        <v>65</v>
      </c>
      <c r="L34" s="37" t="s">
        <v>65</v>
      </c>
      <c r="M34" s="37" t="s">
        <v>65</v>
      </c>
      <c r="N34" s="37" t="s">
        <v>65</v>
      </c>
      <c r="O34" s="37" t="s">
        <v>65</v>
      </c>
      <c r="P34" s="37" t="s">
        <v>65</v>
      </c>
      <c r="Q34" s="37" t="s">
        <v>65</v>
      </c>
      <c r="S34" s="40">
        <f>IF(H33="Telefon",H34,IF(I33="Telefon",I34,IF(J33="Telefon",J34,IF(K33="Telefon",K34,IF(L33="Telefon",L34,"")))))</f>
      </c>
      <c r="T34" s="40">
        <f>IF(M33="Telefon",M34,IF(N33="Telefon",N34,IF(O33="Telefon",O34,IF(P33="Telefon",P34,IF(Q33="Telefon",Q34,"")))))</f>
      </c>
      <c r="U34" s="40">
        <f>IF(H33="Telefax",H34,IF(I33="Telefax",I34,IF(J33="Telefax",J34,IF(K33="Telefax",K34,IF(L33="Telefax",L34,"")))))</f>
      </c>
      <c r="V34" s="40">
        <f>IF(M33="Telefax",M34,IF(N33="Telefax",N34,IF(O33="Telefax",O34,IF(P33="Telefax",P34,IF(Q33="Telefax",Q34,"")))))</f>
      </c>
      <c r="W34" s="40">
        <f>IF(H33="Internet E-Mail",H34,IF(I33="Internet E-Mail",I34,IF(J33="Internet E-Mail",J34,IF(K33="Internet E-Mail",K34,IF(L33="Internet E-Mail",L34,"")))))</f>
      </c>
      <c r="X34" s="40">
        <f>IF(M33="Internet E-Mail",M34,IF(N33="Internet E-Mail",N34,IF(O33="Internet E-Mail",O34,IF(P33="Internet E-Mail",P34,IF(Q33="Internet E-Mail",Q34,"")))))</f>
      </c>
      <c r="Y34" s="40">
        <f>IF(H33="Internet URL",H34,IF(I33="Internet URL",I34,IF(J33="Internet URL",J34,IF(K33="Internet URL",K34,IF(L33="Internet URL",L34,"")))))</f>
      </c>
      <c r="Z34" s="40">
        <f>IF(M33="Internet URL",M34,IF(N33="Internet URL",N34,IF(O33="Internet URL",O34,IF(P33="Internet URL",P34,IF(Q33="Internet URL",Q34,"")))))</f>
      </c>
      <c r="AA34" s="40">
        <f>IF(H33="Mobiltelefon",H34,IF(I33="Mobiltelefon",I34,IF(J33="Mobiltelefon",J34,IF(K33="Mobiltelefon",K34,IF(L33="Mobiltelefon",L34,"")))))</f>
      </c>
      <c r="AB34" s="40">
        <f>IF(M33="Mobiltelefon",M34,IF(N33="Mobiltelefon",N34,IF(O33="Mobiltelefon",O34,IF(P33="Mobiltelefon",P34,IF(Q33="Mobiltelefon",Q34,"")))))</f>
      </c>
    </row>
    <row r="35" spans="1:6" ht="11.25">
      <c r="A35" s="36" t="s">
        <v>101</v>
      </c>
      <c r="B35" s="37" t="s">
        <v>173</v>
      </c>
      <c r="C35" s="37" t="s">
        <v>103</v>
      </c>
      <c r="D35" s="37"/>
      <c r="E35" s="37" t="s">
        <v>174</v>
      </c>
      <c r="F35" s="37" t="s">
        <v>65</v>
      </c>
    </row>
    <row r="36" spans="1:6" ht="11.25">
      <c r="A36" s="36" t="s">
        <v>101</v>
      </c>
      <c r="B36" s="37" t="s">
        <v>175</v>
      </c>
      <c r="C36" s="37" t="s">
        <v>103</v>
      </c>
      <c r="D36" s="37"/>
      <c r="E36" s="37" t="s">
        <v>176</v>
      </c>
      <c r="F36" s="37" t="s">
        <v>65</v>
      </c>
    </row>
    <row r="37" spans="1:6" ht="11.25">
      <c r="A37" s="36" t="s">
        <v>101</v>
      </c>
      <c r="B37" s="37" t="s">
        <v>177</v>
      </c>
      <c r="C37" s="37" t="s">
        <v>103</v>
      </c>
      <c r="D37" s="37"/>
      <c r="E37" s="37" t="s">
        <v>178</v>
      </c>
      <c r="F37" s="37" t="s">
        <v>65</v>
      </c>
    </row>
    <row r="38" spans="1:6" ht="11.25">
      <c r="A38" s="36" t="s">
        <v>101</v>
      </c>
      <c r="B38" s="37" t="s">
        <v>179</v>
      </c>
      <c r="C38" s="37" t="s">
        <v>103</v>
      </c>
      <c r="D38" s="37"/>
      <c r="E38" s="37" t="s">
        <v>180</v>
      </c>
      <c r="F38" s="37" t="s">
        <v>65</v>
      </c>
    </row>
    <row r="39" spans="1:6" ht="11.25">
      <c r="A39" s="36" t="s">
        <v>101</v>
      </c>
      <c r="B39" s="37" t="s">
        <v>181</v>
      </c>
      <c r="C39" s="37" t="s">
        <v>103</v>
      </c>
      <c r="D39" s="37"/>
      <c r="E39" s="37" t="s">
        <v>182</v>
      </c>
      <c r="F39" s="37" t="s">
        <v>65</v>
      </c>
    </row>
    <row r="40" spans="1:6" ht="11.25">
      <c r="A40" s="36" t="s">
        <v>101</v>
      </c>
      <c r="B40" s="37" t="s">
        <v>183</v>
      </c>
      <c r="C40" s="37" t="s">
        <v>103</v>
      </c>
      <c r="D40" s="37"/>
      <c r="E40" s="37" t="s">
        <v>184</v>
      </c>
      <c r="F40" s="37" t="s">
        <v>65</v>
      </c>
    </row>
    <row r="41" spans="1:6" ht="11.25">
      <c r="A41" s="36" t="s">
        <v>101</v>
      </c>
      <c r="B41" s="37" t="s">
        <v>185</v>
      </c>
      <c r="C41" s="37" t="s">
        <v>103</v>
      </c>
      <c r="D41" s="37"/>
      <c r="E41" s="37" t="s">
        <v>186</v>
      </c>
      <c r="F41" s="37" t="s">
        <v>65</v>
      </c>
    </row>
    <row r="42" spans="1:6" ht="11.25">
      <c r="A42" s="36" t="s">
        <v>101</v>
      </c>
      <c r="B42" s="37" t="s">
        <v>187</v>
      </c>
      <c r="C42" s="37" t="s">
        <v>103</v>
      </c>
      <c r="D42" s="37"/>
      <c r="E42" s="37" t="s">
        <v>188</v>
      </c>
      <c r="F42" s="37" t="s">
        <v>65</v>
      </c>
    </row>
    <row r="43" spans="1:6" ht="11.25">
      <c r="A43" s="36" t="s">
        <v>101</v>
      </c>
      <c r="B43" s="37" t="s">
        <v>189</v>
      </c>
      <c r="C43" s="37" t="s">
        <v>103</v>
      </c>
      <c r="D43" s="37"/>
      <c r="E43" s="37" t="s">
        <v>190</v>
      </c>
      <c r="F43" s="37" t="s">
        <v>65</v>
      </c>
    </row>
    <row r="44" spans="1:6" ht="11.25">
      <c r="A44" s="36" t="s">
        <v>101</v>
      </c>
      <c r="B44" s="37" t="s">
        <v>191</v>
      </c>
      <c r="C44" s="37" t="s">
        <v>103</v>
      </c>
      <c r="D44" s="37"/>
      <c r="E44" s="37" t="s">
        <v>192</v>
      </c>
      <c r="F44" s="37" t="s">
        <v>65</v>
      </c>
    </row>
    <row r="45" spans="1:6" ht="11.25">
      <c r="A45" s="36" t="s">
        <v>101</v>
      </c>
      <c r="B45" s="37" t="s">
        <v>193</v>
      </c>
      <c r="C45" s="37" t="s">
        <v>103</v>
      </c>
      <c r="D45" s="37"/>
      <c r="E45" s="37" t="s">
        <v>194</v>
      </c>
      <c r="F45" s="37" t="s">
        <v>65</v>
      </c>
    </row>
    <row r="46" spans="1:6" ht="11.25">
      <c r="A46" s="36" t="s">
        <v>101</v>
      </c>
      <c r="B46" s="37" t="s">
        <v>195</v>
      </c>
      <c r="C46" s="37" t="s">
        <v>103</v>
      </c>
      <c r="D46" s="37"/>
      <c r="E46" s="37" t="s">
        <v>196</v>
      </c>
      <c r="F46" s="37" t="s">
        <v>65</v>
      </c>
    </row>
    <row r="47" spans="1:6" ht="11.25">
      <c r="A47" s="36" t="s">
        <v>101</v>
      </c>
      <c r="B47" s="37" t="s">
        <v>607</v>
      </c>
      <c r="C47" s="37" t="s">
        <v>103</v>
      </c>
      <c r="D47" s="37"/>
      <c r="E47" s="37" t="s">
        <v>609</v>
      </c>
      <c r="F47" s="37"/>
    </row>
    <row r="48" spans="1:17" ht="11.25">
      <c r="A48" s="36" t="s">
        <v>101</v>
      </c>
      <c r="B48" s="37" t="s">
        <v>197</v>
      </c>
      <c r="C48" s="37" t="s">
        <v>103</v>
      </c>
      <c r="D48" s="37" t="s">
        <v>23</v>
      </c>
      <c r="E48" s="37" t="s">
        <v>198</v>
      </c>
      <c r="F48" s="37" t="s">
        <v>65</v>
      </c>
      <c r="G48" s="37"/>
      <c r="H48" s="37" t="s">
        <v>65</v>
      </c>
      <c r="I48" s="37" t="s">
        <v>65</v>
      </c>
      <c r="J48" s="37" t="s">
        <v>65</v>
      </c>
      <c r="K48" s="35" t="s">
        <v>65</v>
      </c>
      <c r="L48" s="35" t="s">
        <v>65</v>
      </c>
      <c r="M48" s="35" t="s">
        <v>65</v>
      </c>
      <c r="N48" s="35" t="s">
        <v>65</v>
      </c>
      <c r="O48" s="35" t="s">
        <v>65</v>
      </c>
      <c r="P48" s="35" t="s">
        <v>65</v>
      </c>
      <c r="Q48" s="35" t="s">
        <v>65</v>
      </c>
    </row>
    <row r="49" spans="1:28" ht="11.25">
      <c r="A49" s="36" t="s">
        <v>101</v>
      </c>
      <c r="B49" s="37" t="s">
        <v>199</v>
      </c>
      <c r="C49" s="37" t="s">
        <v>103</v>
      </c>
      <c r="D49" s="37" t="s">
        <v>23</v>
      </c>
      <c r="E49" s="37" t="s">
        <v>200</v>
      </c>
      <c r="F49" s="37" t="s">
        <v>65</v>
      </c>
      <c r="G49" s="37"/>
      <c r="H49" s="37" t="s">
        <v>65</v>
      </c>
      <c r="I49" s="37" t="s">
        <v>65</v>
      </c>
      <c r="J49" s="37" t="s">
        <v>65</v>
      </c>
      <c r="K49" s="35" t="s">
        <v>65</v>
      </c>
      <c r="L49" s="35" t="s">
        <v>65</v>
      </c>
      <c r="M49" s="35" t="s">
        <v>65</v>
      </c>
      <c r="N49" s="35" t="s">
        <v>65</v>
      </c>
      <c r="O49" s="35" t="s">
        <v>65</v>
      </c>
      <c r="P49" s="35" t="s">
        <v>65</v>
      </c>
      <c r="Q49" s="35" t="s">
        <v>65</v>
      </c>
      <c r="S49" s="41" t="s">
        <v>201</v>
      </c>
      <c r="T49" s="41" t="s">
        <v>202</v>
      </c>
      <c r="U49" s="41" t="s">
        <v>203</v>
      </c>
      <c r="V49" s="41" t="s">
        <v>204</v>
      </c>
      <c r="W49" s="41" t="s">
        <v>205</v>
      </c>
      <c r="X49" s="41" t="s">
        <v>206</v>
      </c>
      <c r="Y49" s="41" t="s">
        <v>207</v>
      </c>
      <c r="Z49" s="41" t="s">
        <v>208</v>
      </c>
      <c r="AA49" s="41" t="s">
        <v>209</v>
      </c>
      <c r="AB49" s="41" t="s">
        <v>210</v>
      </c>
    </row>
    <row r="50" spans="1:28" ht="11.25">
      <c r="A50" s="36" t="s">
        <v>101</v>
      </c>
      <c r="B50" s="37" t="s">
        <v>211</v>
      </c>
      <c r="C50" s="37" t="s">
        <v>103</v>
      </c>
      <c r="D50" s="37" t="s">
        <v>23</v>
      </c>
      <c r="E50" s="37" t="s">
        <v>212</v>
      </c>
      <c r="F50" s="37" t="s">
        <v>65</v>
      </c>
      <c r="G50" s="42"/>
      <c r="H50" s="42" t="s">
        <v>65</v>
      </c>
      <c r="I50" s="42" t="s">
        <v>65</v>
      </c>
      <c r="J50" s="42" t="s">
        <v>65</v>
      </c>
      <c r="K50" s="35" t="s">
        <v>65</v>
      </c>
      <c r="L50" s="35" t="s">
        <v>65</v>
      </c>
      <c r="M50" s="35" t="s">
        <v>65</v>
      </c>
      <c r="N50" s="35" t="s">
        <v>65</v>
      </c>
      <c r="O50" s="35" t="s">
        <v>65</v>
      </c>
      <c r="P50" s="35" t="s">
        <v>65</v>
      </c>
      <c r="Q50" s="35" t="s">
        <v>65</v>
      </c>
      <c r="S50" s="43" t="str">
        <f>IF(AND(H51="",H52="",H53="",H54=""),"Leer","Vorhanden")</f>
        <v>Leer</v>
      </c>
      <c r="T50" s="43" t="str">
        <f>IF(AND(I51="",I52="",I53="",I54=""),"Leer","Vorhanden")</f>
        <v>Leer</v>
      </c>
      <c r="U50" s="43" t="str">
        <f>IF(AND(J51="",J52="",J53="",J54=""),"Leer","Vorhanden")</f>
        <v>Leer</v>
      </c>
      <c r="V50" s="43" t="str">
        <f>IF(AND(K51="",K52="",K53="",K54=""),"Leer","Vorhanden")</f>
        <v>Leer</v>
      </c>
      <c r="W50" s="43" t="str">
        <f>IF(AND(L51="",L52="",L53="",L54=""),"Leer","Vorhanden")</f>
        <v>Leer</v>
      </c>
      <c r="X50" s="43" t="str">
        <f>IF(AND(H57="",H58="",H59="",H60=""),"Leer","Vorhanden")</f>
        <v>Leer</v>
      </c>
      <c r="Y50" s="43" t="str">
        <f>IF(AND(I57="",I58="",I59="",I60=""),"Leer","Vorhanden")</f>
        <v>Leer</v>
      </c>
      <c r="Z50" s="43" t="str">
        <f>IF(AND(J57="",J58="",J59="",J60=""),"Leer","Vorhanden")</f>
        <v>Leer</v>
      </c>
      <c r="AA50" s="43" t="str">
        <f>IF(AND(K57="",K58="",K59="",K60=""),"Leer","Vorhanden")</f>
        <v>Leer</v>
      </c>
      <c r="AB50" s="43" t="str">
        <f>IF(AND(L57="",L58="",L59="",L60=""),"Leer","Vorhanden")</f>
        <v>Leer</v>
      </c>
    </row>
    <row r="51" spans="1:28" ht="11.25">
      <c r="A51" s="36" t="s">
        <v>101</v>
      </c>
      <c r="B51" s="37" t="s">
        <v>213</v>
      </c>
      <c r="C51" s="37" t="s">
        <v>103</v>
      </c>
      <c r="D51" s="37" t="s">
        <v>24</v>
      </c>
      <c r="E51" s="37" t="s">
        <v>214</v>
      </c>
      <c r="F51" s="37" t="s">
        <v>65</v>
      </c>
      <c r="G51" s="42"/>
      <c r="H51" s="37" t="s">
        <v>65</v>
      </c>
      <c r="I51" s="37" t="s">
        <v>65</v>
      </c>
      <c r="J51" s="37" t="s">
        <v>65</v>
      </c>
      <c r="K51" s="37" t="s">
        <v>65</v>
      </c>
      <c r="L51" s="37" t="s">
        <v>65</v>
      </c>
      <c r="M51" s="44" t="s">
        <v>65</v>
      </c>
      <c r="N51" s="44" t="s">
        <v>65</v>
      </c>
      <c r="O51" s="44" t="s">
        <v>65</v>
      </c>
      <c r="P51" s="44" t="s">
        <v>65</v>
      </c>
      <c r="Q51" s="44" t="s">
        <v>65</v>
      </c>
      <c r="S51" s="45">
        <f aca="true" t="shared" si="0" ref="S51:W54">IF(H51="","",H51)</f>
      </c>
      <c r="T51" s="45">
        <f t="shared" si="0"/>
      </c>
      <c r="U51" s="45">
        <f t="shared" si="0"/>
      </c>
      <c r="V51" s="45">
        <f t="shared" si="0"/>
      </c>
      <c r="W51" s="45">
        <f t="shared" si="0"/>
      </c>
      <c r="X51" s="45">
        <f>IF(H57="","",H57)</f>
      </c>
      <c r="Y51" s="45">
        <f>IF(I57="","",I57)</f>
      </c>
      <c r="Z51" s="45">
        <f>IF(J57="","",J57)</f>
      </c>
      <c r="AA51" s="45">
        <f>IF(K57="","",K57)</f>
      </c>
      <c r="AB51" s="45">
        <f>IF(L57="","",L57)</f>
      </c>
    </row>
    <row r="52" spans="1:28" ht="11.25">
      <c r="A52" s="36" t="s">
        <v>101</v>
      </c>
      <c r="B52" s="37" t="s">
        <v>215</v>
      </c>
      <c r="C52" s="37" t="s">
        <v>103</v>
      </c>
      <c r="D52" s="37" t="s">
        <v>24</v>
      </c>
      <c r="E52" s="37" t="s">
        <v>216</v>
      </c>
      <c r="F52" s="37" t="s">
        <v>65</v>
      </c>
      <c r="G52" s="42"/>
      <c r="H52" s="37" t="s">
        <v>65</v>
      </c>
      <c r="I52" s="37" t="s">
        <v>65</v>
      </c>
      <c r="J52" s="37" t="s">
        <v>65</v>
      </c>
      <c r="K52" s="37" t="s">
        <v>65</v>
      </c>
      <c r="L52" s="37" t="s">
        <v>65</v>
      </c>
      <c r="M52" s="44" t="s">
        <v>65</v>
      </c>
      <c r="N52" s="44" t="s">
        <v>65</v>
      </c>
      <c r="O52" s="44" t="s">
        <v>65</v>
      </c>
      <c r="P52" s="44" t="s">
        <v>65</v>
      </c>
      <c r="Q52" s="44" t="s">
        <v>65</v>
      </c>
      <c r="S52" s="45">
        <f t="shared" si="0"/>
      </c>
      <c r="T52" s="45">
        <f t="shared" si="0"/>
      </c>
      <c r="U52" s="45">
        <f t="shared" si="0"/>
      </c>
      <c r="V52" s="45">
        <f t="shared" si="0"/>
      </c>
      <c r="W52" s="45">
        <f t="shared" si="0"/>
      </c>
      <c r="X52" s="45">
        <f aca="true" t="shared" si="1" ref="X52:AB54">IF(H58="","",H58)</f>
      </c>
      <c r="Y52" s="45">
        <f t="shared" si="1"/>
      </c>
      <c r="Z52" s="45">
        <f t="shared" si="1"/>
      </c>
      <c r="AA52" s="45">
        <f t="shared" si="1"/>
      </c>
      <c r="AB52" s="45">
        <f t="shared" si="1"/>
      </c>
    </row>
    <row r="53" spans="1:28" ht="11.25">
      <c r="A53" s="36" t="s">
        <v>101</v>
      </c>
      <c r="B53" s="37" t="s">
        <v>217</v>
      </c>
      <c r="C53" s="37" t="s">
        <v>103</v>
      </c>
      <c r="D53" s="37" t="s">
        <v>24</v>
      </c>
      <c r="E53" s="37" t="s">
        <v>218</v>
      </c>
      <c r="F53" s="37" t="s">
        <v>65</v>
      </c>
      <c r="G53" s="42"/>
      <c r="H53" s="37" t="s">
        <v>65</v>
      </c>
      <c r="I53" s="37" t="s">
        <v>65</v>
      </c>
      <c r="J53" s="37" t="s">
        <v>65</v>
      </c>
      <c r="K53" s="37" t="s">
        <v>65</v>
      </c>
      <c r="L53" s="37" t="s">
        <v>65</v>
      </c>
      <c r="M53" s="44" t="s">
        <v>65</v>
      </c>
      <c r="N53" s="44" t="s">
        <v>65</v>
      </c>
      <c r="O53" s="44" t="s">
        <v>65</v>
      </c>
      <c r="P53" s="44" t="s">
        <v>65</v>
      </c>
      <c r="Q53" s="44" t="s">
        <v>65</v>
      </c>
      <c r="S53" s="45">
        <f t="shared" si="0"/>
      </c>
      <c r="T53" s="45">
        <f t="shared" si="0"/>
      </c>
      <c r="U53" s="45">
        <f t="shared" si="0"/>
      </c>
      <c r="V53" s="45">
        <f t="shared" si="0"/>
      </c>
      <c r="W53" s="45">
        <f t="shared" si="0"/>
      </c>
      <c r="X53" s="45">
        <f t="shared" si="1"/>
      </c>
      <c r="Y53" s="45">
        <f t="shared" si="1"/>
      </c>
      <c r="Z53" s="45">
        <f t="shared" si="1"/>
      </c>
      <c r="AA53" s="45">
        <f t="shared" si="1"/>
      </c>
      <c r="AB53" s="45">
        <f t="shared" si="1"/>
      </c>
    </row>
    <row r="54" spans="1:28" ht="11.25">
      <c r="A54" s="36" t="s">
        <v>101</v>
      </c>
      <c r="B54" s="37" t="s">
        <v>219</v>
      </c>
      <c r="C54" s="37" t="s">
        <v>103</v>
      </c>
      <c r="D54" s="37" t="s">
        <v>24</v>
      </c>
      <c r="E54" s="37" t="s">
        <v>220</v>
      </c>
      <c r="F54" s="37" t="s">
        <v>65</v>
      </c>
      <c r="G54" s="42"/>
      <c r="H54" s="37" t="s">
        <v>65</v>
      </c>
      <c r="I54" s="37" t="s">
        <v>65</v>
      </c>
      <c r="J54" s="37" t="s">
        <v>65</v>
      </c>
      <c r="K54" s="37" t="s">
        <v>65</v>
      </c>
      <c r="L54" s="37" t="s">
        <v>65</v>
      </c>
      <c r="M54" s="44" t="s">
        <v>65</v>
      </c>
      <c r="N54" s="44" t="s">
        <v>65</v>
      </c>
      <c r="O54" s="44" t="s">
        <v>65</v>
      </c>
      <c r="P54" s="44" t="s">
        <v>65</v>
      </c>
      <c r="Q54" s="44" t="s">
        <v>65</v>
      </c>
      <c r="S54" s="45">
        <f t="shared" si="0"/>
      </c>
      <c r="T54" s="45">
        <f t="shared" si="0"/>
      </c>
      <c r="U54" s="45">
        <f t="shared" si="0"/>
      </c>
      <c r="V54" s="45">
        <f t="shared" si="0"/>
      </c>
      <c r="W54" s="45">
        <f t="shared" si="0"/>
      </c>
      <c r="X54" s="45">
        <f t="shared" si="1"/>
      </c>
      <c r="Y54" s="45">
        <f t="shared" si="1"/>
      </c>
      <c r="Z54" s="45">
        <f t="shared" si="1"/>
      </c>
      <c r="AA54" s="45">
        <f t="shared" si="1"/>
      </c>
      <c r="AB54" s="45">
        <f t="shared" si="1"/>
      </c>
    </row>
    <row r="55" spans="1:17" ht="11.25">
      <c r="A55" s="36" t="s">
        <v>101</v>
      </c>
      <c r="B55" s="37" t="s">
        <v>598</v>
      </c>
      <c r="C55" s="37" t="s">
        <v>103</v>
      </c>
      <c r="D55" s="37"/>
      <c r="E55" s="37" t="s">
        <v>602</v>
      </c>
      <c r="F55" s="37"/>
      <c r="G55" s="59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7" ht="11.25">
      <c r="A56" s="36" t="s">
        <v>101</v>
      </c>
      <c r="B56" s="37" t="s">
        <v>601</v>
      </c>
      <c r="C56" s="37" t="s">
        <v>103</v>
      </c>
      <c r="D56" s="37"/>
      <c r="E56" s="37" t="s">
        <v>605</v>
      </c>
      <c r="F56" s="37"/>
      <c r="G56" s="60"/>
      <c r="H56" s="44"/>
      <c r="I56" s="44"/>
      <c r="J56" s="44"/>
      <c r="K56" s="44"/>
      <c r="L56" s="44"/>
      <c r="M56" s="44"/>
      <c r="N56" s="44"/>
      <c r="O56" s="44"/>
      <c r="P56" s="44"/>
      <c r="Q56" s="44"/>
    </row>
    <row r="57" spans="1:17" ht="11.25">
      <c r="A57" s="36" t="s">
        <v>101</v>
      </c>
      <c r="B57" s="37" t="s">
        <v>103</v>
      </c>
      <c r="C57" s="37" t="s">
        <v>221</v>
      </c>
      <c r="D57" s="37" t="s">
        <v>24</v>
      </c>
      <c r="E57" s="37" t="s">
        <v>222</v>
      </c>
      <c r="F57" s="37" t="s">
        <v>65</v>
      </c>
      <c r="G57" s="42"/>
      <c r="H57" s="37" t="s">
        <v>65</v>
      </c>
      <c r="I57" s="37" t="s">
        <v>65</v>
      </c>
      <c r="J57" s="37" t="s">
        <v>65</v>
      </c>
      <c r="K57" s="37" t="s">
        <v>65</v>
      </c>
      <c r="L57" s="37" t="s">
        <v>65</v>
      </c>
      <c r="M57" s="35" t="s">
        <v>65</v>
      </c>
      <c r="N57" s="35" t="s">
        <v>65</v>
      </c>
      <c r="O57" s="35" t="s">
        <v>65</v>
      </c>
      <c r="P57" s="35" t="s">
        <v>65</v>
      </c>
      <c r="Q57" s="35" t="s">
        <v>65</v>
      </c>
    </row>
    <row r="58" spans="1:17" ht="11.25">
      <c r="A58" s="36" t="s">
        <v>101</v>
      </c>
      <c r="B58" s="37" t="s">
        <v>103</v>
      </c>
      <c r="C58" s="37" t="s">
        <v>223</v>
      </c>
      <c r="D58" s="37" t="s">
        <v>24</v>
      </c>
      <c r="E58" s="37" t="s">
        <v>224</v>
      </c>
      <c r="F58" s="37" t="s">
        <v>65</v>
      </c>
      <c r="G58" s="42"/>
      <c r="H58" s="37" t="s">
        <v>65</v>
      </c>
      <c r="I58" s="37" t="s">
        <v>65</v>
      </c>
      <c r="J58" s="37" t="s">
        <v>65</v>
      </c>
      <c r="K58" s="37" t="s">
        <v>65</v>
      </c>
      <c r="L58" s="37" t="s">
        <v>65</v>
      </c>
      <c r="M58" s="35" t="s">
        <v>65</v>
      </c>
      <c r="N58" s="35" t="s">
        <v>65</v>
      </c>
      <c r="O58" s="35" t="s">
        <v>65</v>
      </c>
      <c r="P58" s="35" t="s">
        <v>65</v>
      </c>
      <c r="Q58" s="35" t="s">
        <v>65</v>
      </c>
    </row>
    <row r="59" spans="1:17" ht="11.25">
      <c r="A59" s="36" t="s">
        <v>101</v>
      </c>
      <c r="B59" s="37" t="s">
        <v>103</v>
      </c>
      <c r="C59" s="37" t="s">
        <v>225</v>
      </c>
      <c r="D59" s="37" t="s">
        <v>24</v>
      </c>
      <c r="E59" s="37" t="s">
        <v>226</v>
      </c>
      <c r="F59" s="37" t="s">
        <v>65</v>
      </c>
      <c r="G59" s="42"/>
      <c r="H59" s="37" t="s">
        <v>65</v>
      </c>
      <c r="I59" s="37" t="s">
        <v>65</v>
      </c>
      <c r="J59" s="37" t="s">
        <v>65</v>
      </c>
      <c r="K59" s="37" t="s">
        <v>65</v>
      </c>
      <c r="L59" s="37" t="s">
        <v>65</v>
      </c>
      <c r="M59" s="35" t="s">
        <v>65</v>
      </c>
      <c r="N59" s="35" t="s">
        <v>65</v>
      </c>
      <c r="O59" s="35" t="s">
        <v>65</v>
      </c>
      <c r="P59" s="35" t="s">
        <v>65</v>
      </c>
      <c r="Q59" s="35" t="s">
        <v>65</v>
      </c>
    </row>
    <row r="60" spans="1:17" ht="11.25">
      <c r="A60" s="36" t="s">
        <v>101</v>
      </c>
      <c r="B60" s="37" t="s">
        <v>103</v>
      </c>
      <c r="C60" s="37" t="s">
        <v>227</v>
      </c>
      <c r="D60" s="37" t="s">
        <v>24</v>
      </c>
      <c r="E60" s="37" t="s">
        <v>228</v>
      </c>
      <c r="F60" s="37" t="s">
        <v>65</v>
      </c>
      <c r="G60" s="37"/>
      <c r="H60" s="37" t="s">
        <v>65</v>
      </c>
      <c r="I60" s="37" t="s">
        <v>65</v>
      </c>
      <c r="J60" s="37" t="s">
        <v>65</v>
      </c>
      <c r="K60" s="37" t="s">
        <v>65</v>
      </c>
      <c r="L60" s="37" t="s">
        <v>65</v>
      </c>
      <c r="M60" s="35" t="s">
        <v>65</v>
      </c>
      <c r="N60" s="35" t="s">
        <v>65</v>
      </c>
      <c r="O60" s="35" t="s">
        <v>65</v>
      </c>
      <c r="P60" s="35" t="s">
        <v>65</v>
      </c>
      <c r="Q60" s="35" t="s">
        <v>65</v>
      </c>
    </row>
    <row r="61" spans="1:13" ht="11.25">
      <c r="A61" s="36" t="s">
        <v>101</v>
      </c>
      <c r="B61" s="37" t="s">
        <v>103</v>
      </c>
      <c r="C61" s="37" t="s">
        <v>597</v>
      </c>
      <c r="D61" s="37"/>
      <c r="E61" s="37" t="s">
        <v>603</v>
      </c>
      <c r="F61" s="37"/>
      <c r="G61" s="44"/>
      <c r="H61" s="44"/>
      <c r="I61" s="44"/>
      <c r="J61" s="44"/>
      <c r="K61" s="44"/>
      <c r="L61" s="44"/>
      <c r="M61" s="44"/>
    </row>
    <row r="62" spans="1:13" ht="11.25">
      <c r="A62" s="36" t="s">
        <v>101</v>
      </c>
      <c r="B62" s="37" t="s">
        <v>103</v>
      </c>
      <c r="C62" s="37" t="s">
        <v>600</v>
      </c>
      <c r="D62" s="37"/>
      <c r="E62" s="37" t="s">
        <v>604</v>
      </c>
      <c r="F62" s="37"/>
      <c r="G62" s="44"/>
      <c r="H62" s="44"/>
      <c r="I62" s="44"/>
      <c r="J62" s="44"/>
      <c r="K62" s="44"/>
      <c r="L62" s="44"/>
      <c r="M62" s="44"/>
    </row>
    <row r="63" spans="1:17" ht="11.25">
      <c r="A63" s="36" t="s">
        <v>101</v>
      </c>
      <c r="B63" s="37" t="s">
        <v>103</v>
      </c>
      <c r="C63" s="37" t="s">
        <v>103</v>
      </c>
      <c r="D63" s="37"/>
      <c r="E63" s="37" t="s">
        <v>229</v>
      </c>
      <c r="F63" s="37" t="s">
        <v>65</v>
      </c>
      <c r="G63" s="46" t="s">
        <v>599</v>
      </c>
      <c r="H63" s="46" t="s">
        <v>65</v>
      </c>
      <c r="I63" s="46" t="s">
        <v>65</v>
      </c>
      <c r="J63" s="46" t="s">
        <v>65</v>
      </c>
      <c r="K63" s="46" t="s">
        <v>65</v>
      </c>
      <c r="L63" s="46" t="s">
        <v>65</v>
      </c>
      <c r="M63" s="46" t="s">
        <v>65</v>
      </c>
      <c r="N63" s="46" t="s">
        <v>65</v>
      </c>
      <c r="O63" s="46" t="s">
        <v>65</v>
      </c>
      <c r="P63" s="46" t="s">
        <v>65</v>
      </c>
      <c r="Q63" s="46" t="s">
        <v>65</v>
      </c>
    </row>
    <row r="64" spans="1:17" ht="11.25">
      <c r="A64" s="36" t="s">
        <v>101</v>
      </c>
      <c r="B64" s="37" t="s">
        <v>103</v>
      </c>
      <c r="C64" s="37" t="s">
        <v>103</v>
      </c>
      <c r="D64" s="37"/>
      <c r="E64" s="37" t="s">
        <v>230</v>
      </c>
      <c r="F64" s="37" t="s">
        <v>65</v>
      </c>
      <c r="G64" s="37"/>
      <c r="H64" s="46" t="s">
        <v>65</v>
      </c>
      <c r="I64" s="46" t="s">
        <v>65</v>
      </c>
      <c r="J64" s="46" t="s">
        <v>65</v>
      </c>
      <c r="K64" s="46" t="s">
        <v>65</v>
      </c>
      <c r="L64" s="46" t="s">
        <v>65</v>
      </c>
      <c r="M64" s="46" t="s">
        <v>65</v>
      </c>
      <c r="N64" s="46" t="s">
        <v>65</v>
      </c>
      <c r="O64" s="46" t="s">
        <v>65</v>
      </c>
      <c r="P64" s="46" t="s">
        <v>65</v>
      </c>
      <c r="Q64" s="46" t="s">
        <v>65</v>
      </c>
    </row>
    <row r="65" spans="1:17" ht="11.25">
      <c r="A65" s="36" t="s">
        <v>101</v>
      </c>
      <c r="B65" s="37" t="s">
        <v>103</v>
      </c>
      <c r="C65" s="37" t="s">
        <v>103</v>
      </c>
      <c r="D65" s="37"/>
      <c r="E65" s="37" t="s">
        <v>231</v>
      </c>
      <c r="F65" s="37" t="s">
        <v>65</v>
      </c>
      <c r="G65" s="37"/>
      <c r="H65" s="46" t="s">
        <v>65</v>
      </c>
      <c r="I65" s="46" t="s">
        <v>65</v>
      </c>
      <c r="J65" s="46" t="s">
        <v>65</v>
      </c>
      <c r="K65" s="46" t="s">
        <v>65</v>
      </c>
      <c r="L65" s="46" t="s">
        <v>65</v>
      </c>
      <c r="M65" s="46" t="s">
        <v>65</v>
      </c>
      <c r="N65" s="46" t="s">
        <v>65</v>
      </c>
      <c r="O65" s="46" t="s">
        <v>65</v>
      </c>
      <c r="P65" s="46" t="s">
        <v>65</v>
      </c>
      <c r="Q65" s="46" t="s">
        <v>65</v>
      </c>
    </row>
    <row r="66" spans="1:17" ht="11.25">
      <c r="A66" s="36" t="s">
        <v>101</v>
      </c>
      <c r="B66" s="37" t="s">
        <v>103</v>
      </c>
      <c r="C66" s="37" t="s">
        <v>103</v>
      </c>
      <c r="D66" s="37"/>
      <c r="E66" s="37" t="s">
        <v>232</v>
      </c>
      <c r="F66" s="37" t="s">
        <v>65</v>
      </c>
      <c r="G66" s="37"/>
      <c r="H66" s="46" t="s">
        <v>65</v>
      </c>
      <c r="I66" s="46" t="s">
        <v>65</v>
      </c>
      <c r="J66" s="46" t="s">
        <v>65</v>
      </c>
      <c r="K66" s="46" t="s">
        <v>65</v>
      </c>
      <c r="L66" s="46" t="s">
        <v>65</v>
      </c>
      <c r="M66" s="46" t="s">
        <v>65</v>
      </c>
      <c r="N66" s="46" t="s">
        <v>65</v>
      </c>
      <c r="O66" s="46" t="s">
        <v>65</v>
      </c>
      <c r="P66" s="46" t="s">
        <v>65</v>
      </c>
      <c r="Q66" s="46" t="s">
        <v>65</v>
      </c>
    </row>
    <row r="67" spans="1:17" ht="11.25">
      <c r="A67" s="36" t="s">
        <v>101</v>
      </c>
      <c r="B67" s="37" t="s">
        <v>103</v>
      </c>
      <c r="C67" s="37" t="s">
        <v>103</v>
      </c>
      <c r="D67" s="37"/>
      <c r="E67" s="37" t="s">
        <v>233</v>
      </c>
      <c r="F67" s="37" t="s">
        <v>65</v>
      </c>
      <c r="G67" s="46" t="s">
        <v>599</v>
      </c>
      <c r="H67" s="45">
        <f aca="true" t="shared" si="2" ref="H67:Q70">IF(H63="","",H63)</f>
      </c>
      <c r="I67" s="45">
        <f t="shared" si="2"/>
      </c>
      <c r="J67" s="45">
        <f t="shared" si="2"/>
      </c>
      <c r="K67" s="45">
        <f t="shared" si="2"/>
      </c>
      <c r="L67" s="45">
        <f t="shared" si="2"/>
      </c>
      <c r="M67" s="45">
        <f t="shared" si="2"/>
      </c>
      <c r="N67" s="45">
        <f t="shared" si="2"/>
      </c>
      <c r="O67" s="45">
        <f t="shared" si="2"/>
      </c>
      <c r="P67" s="45">
        <f t="shared" si="2"/>
      </c>
      <c r="Q67" s="45">
        <f t="shared" si="2"/>
      </c>
    </row>
    <row r="68" spans="1:17" ht="11.25">
      <c r="A68" s="36" t="s">
        <v>101</v>
      </c>
      <c r="B68" s="37" t="s">
        <v>103</v>
      </c>
      <c r="C68" s="37" t="s">
        <v>103</v>
      </c>
      <c r="D68" s="37"/>
      <c r="E68" s="37" t="s">
        <v>234</v>
      </c>
      <c r="F68" s="37" t="s">
        <v>65</v>
      </c>
      <c r="G68" s="37"/>
      <c r="H68" s="45">
        <f t="shared" si="2"/>
      </c>
      <c r="I68" s="45">
        <f t="shared" si="2"/>
      </c>
      <c r="J68" s="45">
        <f t="shared" si="2"/>
      </c>
      <c r="K68" s="45">
        <f t="shared" si="2"/>
      </c>
      <c r="L68" s="45">
        <f t="shared" si="2"/>
      </c>
      <c r="M68" s="45">
        <f t="shared" si="2"/>
      </c>
      <c r="N68" s="45">
        <f t="shared" si="2"/>
      </c>
      <c r="O68" s="45">
        <f t="shared" si="2"/>
      </c>
      <c r="P68" s="45">
        <f t="shared" si="2"/>
      </c>
      <c r="Q68" s="45">
        <f t="shared" si="2"/>
      </c>
    </row>
    <row r="69" spans="1:17" ht="11.25">
      <c r="A69" s="36" t="s">
        <v>101</v>
      </c>
      <c r="B69" s="37" t="s">
        <v>103</v>
      </c>
      <c r="C69" s="37" t="s">
        <v>103</v>
      </c>
      <c r="D69" s="37"/>
      <c r="E69" s="37" t="s">
        <v>235</v>
      </c>
      <c r="F69" s="37" t="s">
        <v>65</v>
      </c>
      <c r="G69" s="37"/>
      <c r="H69" s="45">
        <f t="shared" si="2"/>
      </c>
      <c r="I69" s="45">
        <f t="shared" si="2"/>
      </c>
      <c r="J69" s="45">
        <f t="shared" si="2"/>
      </c>
      <c r="K69" s="45">
        <f t="shared" si="2"/>
      </c>
      <c r="L69" s="45">
        <f t="shared" si="2"/>
      </c>
      <c r="M69" s="45">
        <f t="shared" si="2"/>
      </c>
      <c r="N69" s="45">
        <f t="shared" si="2"/>
      </c>
      <c r="O69" s="45">
        <f t="shared" si="2"/>
      </c>
      <c r="P69" s="45">
        <f t="shared" si="2"/>
      </c>
      <c r="Q69" s="45">
        <f t="shared" si="2"/>
      </c>
    </row>
    <row r="70" spans="1:17" ht="11.25">
      <c r="A70" s="36" t="s">
        <v>101</v>
      </c>
      <c r="B70" s="37" t="s">
        <v>103</v>
      </c>
      <c r="C70" s="37" t="s">
        <v>103</v>
      </c>
      <c r="D70" s="37"/>
      <c r="E70" s="37" t="s">
        <v>236</v>
      </c>
      <c r="F70" s="37" t="s">
        <v>65</v>
      </c>
      <c r="G70" s="37"/>
      <c r="H70" s="45">
        <f t="shared" si="2"/>
      </c>
      <c r="I70" s="45">
        <f t="shared" si="2"/>
      </c>
      <c r="J70" s="45">
        <f t="shared" si="2"/>
      </c>
      <c r="K70" s="45">
        <f t="shared" si="2"/>
      </c>
      <c r="L70" s="45">
        <f t="shared" si="2"/>
      </c>
      <c r="M70" s="45">
        <f t="shared" si="2"/>
      </c>
      <c r="N70" s="45">
        <f t="shared" si="2"/>
      </c>
      <c r="O70" s="45">
        <f t="shared" si="2"/>
      </c>
      <c r="P70" s="45">
        <f t="shared" si="2"/>
      </c>
      <c r="Q70" s="45">
        <f t="shared" si="2"/>
      </c>
    </row>
    <row r="71" spans="1:17" ht="11.25">
      <c r="A71" s="36" t="s">
        <v>101</v>
      </c>
      <c r="B71" s="37" t="s">
        <v>103</v>
      </c>
      <c r="C71" s="37" t="s">
        <v>103</v>
      </c>
      <c r="D71" s="37"/>
      <c r="E71" s="37" t="s">
        <v>237</v>
      </c>
      <c r="F71" s="37" t="s">
        <v>65</v>
      </c>
      <c r="G71" s="46" t="s">
        <v>599</v>
      </c>
      <c r="H71" s="45">
        <f aca="true" t="shared" si="3" ref="H71:Q74">IF(H63="","",H63)</f>
      </c>
      <c r="I71" s="45">
        <f t="shared" si="3"/>
      </c>
      <c r="J71" s="45">
        <f t="shared" si="3"/>
      </c>
      <c r="K71" s="45">
        <f t="shared" si="3"/>
      </c>
      <c r="L71" s="45">
        <f t="shared" si="3"/>
      </c>
      <c r="M71" s="45">
        <f t="shared" si="3"/>
      </c>
      <c r="N71" s="45">
        <f t="shared" si="3"/>
      </c>
      <c r="O71" s="45">
        <f t="shared" si="3"/>
      </c>
      <c r="P71" s="45">
        <f t="shared" si="3"/>
      </c>
      <c r="Q71" s="45">
        <f t="shared" si="3"/>
      </c>
    </row>
    <row r="72" spans="1:17" ht="11.25">
      <c r="A72" s="36" t="s">
        <v>101</v>
      </c>
      <c r="B72" s="37" t="s">
        <v>103</v>
      </c>
      <c r="C72" s="37" t="s">
        <v>103</v>
      </c>
      <c r="D72" s="37"/>
      <c r="E72" s="37" t="s">
        <v>238</v>
      </c>
      <c r="F72" s="37" t="s">
        <v>65</v>
      </c>
      <c r="G72" s="37"/>
      <c r="H72" s="45">
        <f>IF(H64="","",H64)</f>
      </c>
      <c r="I72" s="45">
        <f t="shared" si="3"/>
      </c>
      <c r="J72" s="45">
        <f t="shared" si="3"/>
      </c>
      <c r="K72" s="45">
        <f t="shared" si="3"/>
      </c>
      <c r="L72" s="45">
        <f t="shared" si="3"/>
      </c>
      <c r="M72" s="45">
        <f t="shared" si="3"/>
      </c>
      <c r="N72" s="45">
        <f t="shared" si="3"/>
      </c>
      <c r="O72" s="45">
        <f t="shared" si="3"/>
      </c>
      <c r="P72" s="45">
        <f t="shared" si="3"/>
      </c>
      <c r="Q72" s="45">
        <f t="shared" si="3"/>
      </c>
    </row>
    <row r="73" spans="1:17" ht="11.25">
      <c r="A73" s="36" t="s">
        <v>101</v>
      </c>
      <c r="B73" s="37" t="s">
        <v>103</v>
      </c>
      <c r="C73" s="37" t="s">
        <v>103</v>
      </c>
      <c r="D73" s="37"/>
      <c r="E73" s="37" t="s">
        <v>239</v>
      </c>
      <c r="F73" s="37" t="s">
        <v>65</v>
      </c>
      <c r="G73" s="37"/>
      <c r="H73" s="45">
        <f>IF(H65="","",H65)</f>
      </c>
      <c r="I73" s="45">
        <f t="shared" si="3"/>
      </c>
      <c r="J73" s="45">
        <f t="shared" si="3"/>
      </c>
      <c r="K73" s="45">
        <f t="shared" si="3"/>
      </c>
      <c r="L73" s="45">
        <f t="shared" si="3"/>
      </c>
      <c r="M73" s="45">
        <f t="shared" si="3"/>
      </c>
      <c r="N73" s="45">
        <f t="shared" si="3"/>
      </c>
      <c r="O73" s="45">
        <f t="shared" si="3"/>
      </c>
      <c r="P73" s="45">
        <f t="shared" si="3"/>
      </c>
      <c r="Q73" s="45">
        <f t="shared" si="3"/>
      </c>
    </row>
    <row r="74" spans="1:17" ht="11.25">
      <c r="A74" s="36" t="s">
        <v>101</v>
      </c>
      <c r="B74" s="37" t="s">
        <v>103</v>
      </c>
      <c r="C74" s="37" t="s">
        <v>103</v>
      </c>
      <c r="D74" s="37"/>
      <c r="E74" s="37" t="s">
        <v>240</v>
      </c>
      <c r="F74" s="37" t="s">
        <v>65</v>
      </c>
      <c r="G74" s="37"/>
      <c r="H74" s="45">
        <f>IF(H66="","",H66)</f>
      </c>
      <c r="I74" s="45">
        <f t="shared" si="3"/>
      </c>
      <c r="J74" s="45">
        <f t="shared" si="3"/>
      </c>
      <c r="K74" s="45">
        <f t="shared" si="3"/>
      </c>
      <c r="L74" s="45">
        <f t="shared" si="3"/>
      </c>
      <c r="M74" s="45">
        <f t="shared" si="3"/>
      </c>
      <c r="N74" s="45">
        <f t="shared" si="3"/>
      </c>
      <c r="O74" s="45">
        <f t="shared" si="3"/>
      </c>
      <c r="P74" s="45">
        <f t="shared" si="3"/>
      </c>
      <c r="Q74" s="45">
        <f t="shared" si="3"/>
      </c>
    </row>
    <row r="75" spans="1:8" ht="11.25">
      <c r="A75" s="36" t="s">
        <v>101</v>
      </c>
      <c r="B75" s="37" t="s">
        <v>241</v>
      </c>
      <c r="C75" s="37" t="s">
        <v>103</v>
      </c>
      <c r="D75" s="37"/>
      <c r="E75" s="37" t="s">
        <v>242</v>
      </c>
      <c r="F75" s="37" t="s">
        <v>65</v>
      </c>
      <c r="H75" s="38" t="s">
        <v>243</v>
      </c>
    </row>
    <row r="76" spans="1:8" ht="11.25">
      <c r="A76" s="36" t="s">
        <v>101</v>
      </c>
      <c r="B76" s="37" t="s">
        <v>244</v>
      </c>
      <c r="C76" s="37" t="s">
        <v>103</v>
      </c>
      <c r="D76" s="37"/>
      <c r="E76" s="37" t="s">
        <v>245</v>
      </c>
      <c r="F76" s="37" t="s">
        <v>65</v>
      </c>
      <c r="H76" s="39">
        <f>IF(AND(EmpfPersTitel="",EmpfPersVorname="",EmpfPersNachname="",EmpfPersStrasse="",EmpfPersPLZ="",EmpfPersOrt=""),"","Empf")</f>
      </c>
    </row>
    <row r="77" spans="1:6" ht="11.25">
      <c r="A77" s="36" t="s">
        <v>101</v>
      </c>
      <c r="B77" s="37" t="s">
        <v>246</v>
      </c>
      <c r="C77" s="37" t="s">
        <v>103</v>
      </c>
      <c r="D77" s="37"/>
      <c r="E77" s="37" t="s">
        <v>247</v>
      </c>
      <c r="F77" s="37" t="s">
        <v>65</v>
      </c>
    </row>
    <row r="78" spans="1:6" ht="11.25">
      <c r="A78" s="36" t="s">
        <v>101</v>
      </c>
      <c r="B78" s="37" t="s">
        <v>248</v>
      </c>
      <c r="C78" s="37" t="s">
        <v>103</v>
      </c>
      <c r="D78" s="37"/>
      <c r="E78" s="37" t="s">
        <v>249</v>
      </c>
      <c r="F78" s="37" t="s">
        <v>65</v>
      </c>
    </row>
    <row r="79" spans="1:6" ht="11.25">
      <c r="A79" s="36" t="s">
        <v>101</v>
      </c>
      <c r="B79" s="37" t="s">
        <v>250</v>
      </c>
      <c r="C79" s="37" t="s">
        <v>103</v>
      </c>
      <c r="D79" s="37"/>
      <c r="E79" s="37" t="s">
        <v>251</v>
      </c>
      <c r="F79" s="37" t="s">
        <v>65</v>
      </c>
    </row>
    <row r="80" spans="1:6" ht="11.25">
      <c r="A80" s="36" t="s">
        <v>101</v>
      </c>
      <c r="B80" s="37" t="s">
        <v>252</v>
      </c>
      <c r="C80" s="37" t="s">
        <v>103</v>
      </c>
      <c r="D80" s="37"/>
      <c r="E80" s="37" t="s">
        <v>253</v>
      </c>
      <c r="F80" s="37" t="s">
        <v>65</v>
      </c>
    </row>
    <row r="81" spans="1:6" ht="11.25">
      <c r="A81" s="36" t="s">
        <v>101</v>
      </c>
      <c r="B81" s="37" t="s">
        <v>254</v>
      </c>
      <c r="C81" s="37" t="s">
        <v>103</v>
      </c>
      <c r="D81" s="37"/>
      <c r="E81" s="37" t="s">
        <v>255</v>
      </c>
      <c r="F81" s="37" t="s">
        <v>65</v>
      </c>
    </row>
    <row r="82" spans="1:6" ht="11.25">
      <c r="A82" s="36" t="s">
        <v>101</v>
      </c>
      <c r="B82" s="37" t="s">
        <v>456</v>
      </c>
      <c r="C82" s="37" t="s">
        <v>103</v>
      </c>
      <c r="D82" s="37"/>
      <c r="E82" s="37" t="s">
        <v>462</v>
      </c>
      <c r="F82" s="37"/>
    </row>
    <row r="83" spans="1:6" ht="11.25">
      <c r="A83" s="36" t="s">
        <v>101</v>
      </c>
      <c r="B83" s="37" t="s">
        <v>457</v>
      </c>
      <c r="C83" s="37" t="s">
        <v>103</v>
      </c>
      <c r="D83" s="37"/>
      <c r="E83" s="37" t="s">
        <v>463</v>
      </c>
      <c r="F83" s="37"/>
    </row>
    <row r="84" spans="1:6" ht="11.25">
      <c r="A84" s="36" t="s">
        <v>101</v>
      </c>
      <c r="B84" s="37" t="s">
        <v>458</v>
      </c>
      <c r="C84" s="37" t="s">
        <v>103</v>
      </c>
      <c r="D84" s="37"/>
      <c r="E84" s="37" t="s">
        <v>464</v>
      </c>
      <c r="F84" s="37"/>
    </row>
    <row r="85" spans="1:8" ht="11.25">
      <c r="A85" s="36" t="s">
        <v>101</v>
      </c>
      <c r="B85" s="37" t="s">
        <v>103</v>
      </c>
      <c r="C85" s="37" t="s">
        <v>256</v>
      </c>
      <c r="D85" s="37"/>
      <c r="E85" s="37" t="s">
        <v>257</v>
      </c>
      <c r="F85" s="37" t="s">
        <v>65</v>
      </c>
      <c r="H85" s="38" t="s">
        <v>258</v>
      </c>
    </row>
    <row r="86" spans="1:8" ht="11.25">
      <c r="A86" s="36" t="s">
        <v>101</v>
      </c>
      <c r="B86" s="37" t="s">
        <v>103</v>
      </c>
      <c r="C86" s="37" t="s">
        <v>259</v>
      </c>
      <c r="D86" s="37"/>
      <c r="E86" s="37" t="s">
        <v>260</v>
      </c>
      <c r="F86" s="37" t="s">
        <v>65</v>
      </c>
      <c r="H86" s="39">
        <f>IF(AND(EmpfUntTitel="",EmpfUntVorname="",EmpfUntNachname="",EmpfUntStrasse="",EmpfUntPLZ="",EmpfUntOrt=""),"","Empf")</f>
      </c>
    </row>
    <row r="87" spans="1:6" ht="11.25">
      <c r="A87" s="36" t="s">
        <v>101</v>
      </c>
      <c r="B87" s="37" t="s">
        <v>103</v>
      </c>
      <c r="C87" s="37" t="s">
        <v>261</v>
      </c>
      <c r="D87" s="37"/>
      <c r="E87" s="37" t="s">
        <v>262</v>
      </c>
      <c r="F87" s="37" t="s">
        <v>65</v>
      </c>
    </row>
    <row r="88" spans="1:6" ht="11.25">
      <c r="A88" s="36" t="s">
        <v>101</v>
      </c>
      <c r="B88" s="37" t="s">
        <v>103</v>
      </c>
      <c r="C88" s="37" t="s">
        <v>263</v>
      </c>
      <c r="D88" s="37"/>
      <c r="E88" s="37" t="s">
        <v>264</v>
      </c>
      <c r="F88" s="37" t="s">
        <v>65</v>
      </c>
    </row>
    <row r="89" spans="1:6" ht="11.25">
      <c r="A89" s="36" t="s">
        <v>101</v>
      </c>
      <c r="B89" s="37" t="s">
        <v>103</v>
      </c>
      <c r="C89" s="37" t="s">
        <v>265</v>
      </c>
      <c r="D89" s="37"/>
      <c r="E89" s="37" t="s">
        <v>266</v>
      </c>
      <c r="F89" s="37" t="s">
        <v>65</v>
      </c>
    </row>
    <row r="90" spans="1:6" ht="11.25">
      <c r="A90" s="36" t="s">
        <v>101</v>
      </c>
      <c r="B90" s="37" t="s">
        <v>103</v>
      </c>
      <c r="C90" s="37" t="s">
        <v>267</v>
      </c>
      <c r="D90" s="37"/>
      <c r="E90" s="37" t="s">
        <v>268</v>
      </c>
      <c r="F90" s="37" t="s">
        <v>65</v>
      </c>
    </row>
    <row r="91" spans="1:6" ht="11.25">
      <c r="A91" s="36" t="s">
        <v>101</v>
      </c>
      <c r="B91" s="37" t="s">
        <v>103</v>
      </c>
      <c r="C91" s="37" t="s">
        <v>269</v>
      </c>
      <c r="D91" s="37"/>
      <c r="E91" s="37" t="s">
        <v>270</v>
      </c>
      <c r="F91" s="37" t="s">
        <v>65</v>
      </c>
    </row>
    <row r="92" spans="1:6" ht="11.25">
      <c r="A92" s="36" t="s">
        <v>101</v>
      </c>
      <c r="B92" s="37" t="s">
        <v>103</v>
      </c>
      <c r="C92" s="37" t="s">
        <v>459</v>
      </c>
      <c r="D92" s="37"/>
      <c r="E92" s="37" t="s">
        <v>465</v>
      </c>
      <c r="F92" s="37"/>
    </row>
    <row r="93" spans="1:6" ht="11.25">
      <c r="A93" s="36" t="s">
        <v>101</v>
      </c>
      <c r="B93" s="37" t="s">
        <v>103</v>
      </c>
      <c r="C93" s="37" t="s">
        <v>460</v>
      </c>
      <c r="D93" s="37"/>
      <c r="E93" s="37" t="s">
        <v>466</v>
      </c>
      <c r="F93" s="37"/>
    </row>
    <row r="94" spans="1:6" ht="11.25">
      <c r="A94" s="36" t="s">
        <v>101</v>
      </c>
      <c r="B94" s="37" t="s">
        <v>103</v>
      </c>
      <c r="C94" s="37" t="s">
        <v>461</v>
      </c>
      <c r="D94" s="37"/>
      <c r="E94" s="37" t="s">
        <v>467</v>
      </c>
      <c r="F94" s="37"/>
    </row>
    <row r="95" spans="1:6" ht="11.25">
      <c r="A95" s="36" t="s">
        <v>101</v>
      </c>
      <c r="B95" s="37" t="s">
        <v>103</v>
      </c>
      <c r="C95" s="37" t="s">
        <v>271</v>
      </c>
      <c r="D95" s="37"/>
      <c r="E95" s="37" t="s">
        <v>272</v>
      </c>
      <c r="F95" s="37" t="s">
        <v>65</v>
      </c>
    </row>
    <row r="96" spans="1:6" ht="11.25">
      <c r="A96" s="36" t="s">
        <v>101</v>
      </c>
      <c r="B96" s="37" t="s">
        <v>103</v>
      </c>
      <c r="C96" s="37" t="s">
        <v>273</v>
      </c>
      <c r="D96" s="37"/>
      <c r="E96" s="37" t="s">
        <v>274</v>
      </c>
      <c r="F96" s="37" t="s">
        <v>65</v>
      </c>
    </row>
    <row r="97" spans="1:6" ht="11.25">
      <c r="A97" s="36" t="s">
        <v>101</v>
      </c>
      <c r="B97" s="37" t="s">
        <v>103</v>
      </c>
      <c r="C97" s="37" t="s">
        <v>275</v>
      </c>
      <c r="D97" s="37"/>
      <c r="E97" s="37" t="s">
        <v>276</v>
      </c>
      <c r="F97" s="37" t="s">
        <v>65</v>
      </c>
    </row>
    <row r="98" spans="1:6" ht="11.25">
      <c r="A98" s="36" t="s">
        <v>101</v>
      </c>
      <c r="B98" s="37" t="s">
        <v>103</v>
      </c>
      <c r="C98" s="37" t="s">
        <v>277</v>
      </c>
      <c r="D98" s="37"/>
      <c r="E98" s="37" t="s">
        <v>278</v>
      </c>
      <c r="F98" s="37" t="s">
        <v>65</v>
      </c>
    </row>
    <row r="99" spans="1:6" ht="11.25">
      <c r="A99" s="36" t="s">
        <v>101</v>
      </c>
      <c r="B99" s="37" t="s">
        <v>103</v>
      </c>
      <c r="C99" s="37" t="s">
        <v>279</v>
      </c>
      <c r="D99" s="37"/>
      <c r="E99" s="37" t="s">
        <v>280</v>
      </c>
      <c r="F99" s="37" t="s">
        <v>65</v>
      </c>
    </row>
    <row r="100" spans="1:6" ht="11.25">
      <c r="A100" s="36" t="s">
        <v>101</v>
      </c>
      <c r="B100" s="37" t="s">
        <v>103</v>
      </c>
      <c r="C100" s="37" t="s">
        <v>281</v>
      </c>
      <c r="D100" s="37"/>
      <c r="E100" s="37" t="s">
        <v>282</v>
      </c>
      <c r="F100" s="37" t="s">
        <v>65</v>
      </c>
    </row>
    <row r="101" spans="1:6" ht="11.25">
      <c r="A101" s="36" t="s">
        <v>101</v>
      </c>
      <c r="B101" s="37" t="s">
        <v>103</v>
      </c>
      <c r="C101" s="37" t="s">
        <v>283</v>
      </c>
      <c r="D101" s="37"/>
      <c r="E101" s="37" t="s">
        <v>284</v>
      </c>
      <c r="F101" s="37" t="s">
        <v>65</v>
      </c>
    </row>
    <row r="102" spans="1:6" ht="11.25">
      <c r="A102" s="36" t="s">
        <v>101</v>
      </c>
      <c r="B102" s="37" t="s">
        <v>103</v>
      </c>
      <c r="C102" s="37" t="s">
        <v>285</v>
      </c>
      <c r="D102" s="37"/>
      <c r="E102" s="37" t="s">
        <v>286</v>
      </c>
      <c r="F102" s="37" t="s">
        <v>65</v>
      </c>
    </row>
    <row r="103" spans="1:6" ht="11.25">
      <c r="A103" s="36" t="s">
        <v>101</v>
      </c>
      <c r="B103" s="37" t="s">
        <v>103</v>
      </c>
      <c r="C103" s="37" t="s">
        <v>287</v>
      </c>
      <c r="D103" s="37"/>
      <c r="E103" s="37" t="s">
        <v>288</v>
      </c>
      <c r="F103" s="37" t="s">
        <v>65</v>
      </c>
    </row>
    <row r="104" spans="1:6" ht="11.25">
      <c r="A104" s="36" t="s">
        <v>101</v>
      </c>
      <c r="B104" s="37" t="s">
        <v>103</v>
      </c>
      <c r="C104" s="37" t="s">
        <v>289</v>
      </c>
      <c r="D104" s="37"/>
      <c r="E104" s="37" t="s">
        <v>290</v>
      </c>
      <c r="F104" s="37" t="s">
        <v>65</v>
      </c>
    </row>
    <row r="105" spans="1:28" ht="11.25">
      <c r="A105" s="36" t="s">
        <v>101</v>
      </c>
      <c r="B105" s="37" t="s">
        <v>103</v>
      </c>
      <c r="C105" s="37" t="s">
        <v>291</v>
      </c>
      <c r="D105" s="37"/>
      <c r="E105" s="37" t="s">
        <v>292</v>
      </c>
      <c r="F105" s="37" t="s">
        <v>65</v>
      </c>
      <c r="S105" s="195" t="s">
        <v>165</v>
      </c>
      <c r="T105" s="196"/>
      <c r="U105" s="195" t="s">
        <v>40</v>
      </c>
      <c r="V105" s="196"/>
      <c r="W105" s="195" t="s">
        <v>166</v>
      </c>
      <c r="X105" s="196"/>
      <c r="Y105" s="195" t="s">
        <v>167</v>
      </c>
      <c r="Z105" s="196"/>
      <c r="AA105" s="195" t="s">
        <v>168</v>
      </c>
      <c r="AB105" s="196"/>
    </row>
    <row r="106" spans="1:28" ht="11.25">
      <c r="A106" s="36" t="s">
        <v>101</v>
      </c>
      <c r="B106" s="37" t="s">
        <v>103</v>
      </c>
      <c r="C106" s="37" t="s">
        <v>293</v>
      </c>
      <c r="D106" s="37">
        <v>10</v>
      </c>
      <c r="E106" s="37" t="s">
        <v>294</v>
      </c>
      <c r="F106" s="37" t="s">
        <v>65</v>
      </c>
      <c r="G106" s="37"/>
      <c r="H106" s="37" t="s">
        <v>65</v>
      </c>
      <c r="I106" s="37" t="s">
        <v>65</v>
      </c>
      <c r="J106" s="37" t="s">
        <v>65</v>
      </c>
      <c r="K106" s="37" t="s">
        <v>65</v>
      </c>
      <c r="L106" s="37" t="s">
        <v>65</v>
      </c>
      <c r="M106" s="37" t="s">
        <v>65</v>
      </c>
      <c r="N106" s="37" t="s">
        <v>65</v>
      </c>
      <c r="O106" s="37" t="s">
        <v>65</v>
      </c>
      <c r="P106" s="37" t="s">
        <v>65</v>
      </c>
      <c r="Q106" s="37" t="s">
        <v>65</v>
      </c>
      <c r="S106" s="40">
        <f>IF(H106="Telefon","Telefon",IF(I106="Telefon","Telefon",IF(J106="Telefon","Telefon",IF(K106="Telefon","Telefon",IF(L106="Telefon","Telefon","")))))</f>
      </c>
      <c r="T106" s="40">
        <f>IF(M106="Telefon","Telefon",IF(N106="Telefon","Telefon",IF(O106="Telefon","Telefon",IF(P106="Telefon","Telefon",IF(Q106="Telefon","Telefon","")))))</f>
      </c>
      <c r="U106" s="40">
        <f>IF(H106="Telefax","Telefax",IF(I106="Telefax","Telefax",IF(J106="Telefax","Telefax",IF(K106="Telefax","Telefax",IF(L106="Telefax","Telefax","")))))</f>
      </c>
      <c r="V106" s="40">
        <f>IF(M106="Telefax","Telefax",IF(N106="Telefax","Telefax",IF(O106="Telefax","Telefax",IF(P106="Telefax","Telefax",IF(Q106="Telefax","Telefax","")))))</f>
      </c>
      <c r="W106" s="40">
        <f>IF(H106="Internet E-Mail","Internet E-Mail",IF(I106="Internet E-Mail","Internet E-Mail",IF(J106="Internet E-Mail","Internet E-Mail",IF(K106="Internet E-Mail","Internet E-Mail",IF(L106="Internet E-Mail","Internet E-Mail","")))))</f>
      </c>
      <c r="X106" s="40">
        <f>IF(M106="Internet E-Mail","Internet E-Mail",IF(N106="Internet E-Mail","Internet E-Mail",IF(O106="Internet E-Mail","Internet E-Mail",IF(P106="Internet E-Mail","Internet E-Mail",IF(Q106="Internet E-Mail","Internet E-Mail","")))))</f>
      </c>
      <c r="Y106" s="40">
        <f>IF(H106="Internet URL","Internet URL",IF(I106="Internet URL","Internet URL",IF(J106="Internet URL","Internet URL",IF(K106="Internet URL","Internet URL",IF(L106="Internet URL","Internet URL","")))))</f>
      </c>
      <c r="Z106" s="40">
        <f>IF(M106="Internet URL","Internet URL",IF(N106="Internet URL","Internet URL",IF(O106="Internet URL","Internet URL",IF(P106="Internet URL","Internet URL",IF(Q106="Internet URL","Internet URL","")))))</f>
      </c>
      <c r="AA106" s="40">
        <f>IF(H106="Mobiltelefon","Mobiltelefon",IF(I106="Mobiltelefon","Mobiltelefon",IF(J106="Mobiltelefon","Mobiltelefon",IF(K106="Mobiltelefon","Mobiltelefon",IF(L106="Mobiltelefon","Mobiltelefon","")))))</f>
      </c>
      <c r="AB106" s="40">
        <f>IF(M106="Mobiltelefon","Mobiltelefon",IF(N106="Mobiltelefon","Mobiltelefon",IF(O106="Mobiltelefon","Mobiltelefon",IF(P106="Mobiltelefon","Mobiltelefon",IF(Q106="Mobiltelefon","Mobiltelefon","")))))</f>
      </c>
    </row>
    <row r="107" spans="1:28" ht="11.25">
      <c r="A107" s="36" t="s">
        <v>101</v>
      </c>
      <c r="B107" s="37" t="s">
        <v>103</v>
      </c>
      <c r="C107" s="37" t="s">
        <v>295</v>
      </c>
      <c r="D107" s="37">
        <v>10</v>
      </c>
      <c r="E107" s="37" t="s">
        <v>296</v>
      </c>
      <c r="F107" s="37" t="s">
        <v>65</v>
      </c>
      <c r="G107" s="37"/>
      <c r="H107" s="37" t="s">
        <v>65</v>
      </c>
      <c r="I107" s="37" t="s">
        <v>65</v>
      </c>
      <c r="J107" s="37" t="s">
        <v>65</v>
      </c>
      <c r="K107" s="37" t="s">
        <v>65</v>
      </c>
      <c r="L107" s="37" t="s">
        <v>65</v>
      </c>
      <c r="M107" s="37" t="s">
        <v>65</v>
      </c>
      <c r="N107" s="37" t="s">
        <v>65</v>
      </c>
      <c r="O107" s="37" t="s">
        <v>65</v>
      </c>
      <c r="P107" s="37" t="s">
        <v>65</v>
      </c>
      <c r="Q107" s="37" t="s">
        <v>65</v>
      </c>
      <c r="S107" s="40">
        <f>IF(H106="Telefon",H107,IF(I106="Telefon",I107,IF(J106="Telefon",J107,IF(K106="Telefon",K107,IF(L106="Telefon",L107,"")))))</f>
      </c>
      <c r="T107" s="40">
        <f>IF(M106="Telefon",M107,IF(N106="Telefon",N107,IF(O106="Telefon",O107,IF(P106="Telefon",P107,IF(Q106="Telefon",Q107,"")))))</f>
      </c>
      <c r="U107" s="40">
        <f>IF(H106="Telefax",H107,IF(I106="Telefax",I107,IF(J106="Telefax",J107,IF(K106="Telefax",K107,IF(L106="Telefax",L107,"")))))</f>
      </c>
      <c r="V107" s="40">
        <f>IF(M106="Telefax",M107,IF(N106="Telefax",N107,IF(O106="Telefax",O107,IF(P106="Telefax",P107,IF(Q106="Telefax",Q107,"")))))</f>
      </c>
      <c r="W107" s="40">
        <f>IF(H106="Internet E-Mail",H107,IF(I106="Internet E-Mail",I107,IF(J106="Internet E-Mail",J107,IF(K106="Internet E-Mail",K107,IF(L106="Internet E-Mail",L107,"")))))</f>
      </c>
      <c r="X107" s="40">
        <f>IF(M106="Internet E-Mail",M107,IF(N106="Internet E-Mail",N107,IF(O106="Internet E-Mail",O107,IF(P106="Internet E-Mail",P107,IF(Q106="Internet E-Mail",Q107,"")))))</f>
      </c>
      <c r="Y107" s="40">
        <f>IF(H106="Internet URL",H107,IF(I106="Internet URL",I107,IF(J106="Internet URL",J107,IF(K106="Internet URL",K107,IF(L106="Internet URL",L107,"")))))</f>
      </c>
      <c r="Z107" s="40">
        <f>IF(M106="Internet URL",M107,IF(N106="Internet URL",N107,IF(O106="Internet URL",O107,IF(P106="Internet URL",P107,IF(Q106="Internet URL",Q107,"")))))</f>
      </c>
      <c r="AA107" s="40">
        <f>IF(H106="Mobiltelefon",H107,IF(I106="Mobiltelefon",I107,IF(J106="Mobiltelefon",J107,IF(K106="Mobiltelefon",K107,IF(L106="Mobiltelefon",L107,"")))))</f>
      </c>
      <c r="AB107" s="40">
        <f>IF(M106="Mobiltelefon",M107,IF(N106="Mobiltelefon",N107,IF(O106="Mobiltelefon",O107,IF(P106="Mobiltelefon",P107,IF(Q106="Mobiltelefon",Q107,"")))))</f>
      </c>
    </row>
    <row r="108" spans="1:29" ht="11.25">
      <c r="A108" s="36" t="s">
        <v>101</v>
      </c>
      <c r="B108" s="37" t="s">
        <v>103</v>
      </c>
      <c r="C108" s="37" t="s">
        <v>297</v>
      </c>
      <c r="D108" s="37" t="s">
        <v>24</v>
      </c>
      <c r="E108" s="37" t="s">
        <v>298</v>
      </c>
      <c r="F108" s="37" t="s">
        <v>65</v>
      </c>
      <c r="G108" s="47">
        <v>1</v>
      </c>
      <c r="H108" s="37" t="s">
        <v>65</v>
      </c>
      <c r="I108" s="37" t="s">
        <v>65</v>
      </c>
      <c r="J108" s="37" t="s">
        <v>65</v>
      </c>
      <c r="K108" s="37" t="s">
        <v>65</v>
      </c>
      <c r="L108" s="37" t="s">
        <v>65</v>
      </c>
      <c r="M108" s="44" t="s">
        <v>65</v>
      </c>
      <c r="N108" s="44" t="s">
        <v>65</v>
      </c>
      <c r="O108" s="44" t="s">
        <v>65</v>
      </c>
      <c r="P108" s="44" t="s">
        <v>65</v>
      </c>
      <c r="Q108" s="44" t="s">
        <v>65</v>
      </c>
      <c r="R108" s="48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8"/>
    </row>
    <row r="109" spans="1:17" ht="11.25">
      <c r="A109" s="36" t="s">
        <v>101</v>
      </c>
      <c r="B109" s="37" t="s">
        <v>103</v>
      </c>
      <c r="C109" s="37" t="s">
        <v>299</v>
      </c>
      <c r="D109" s="37" t="s">
        <v>24</v>
      </c>
      <c r="E109" s="37" t="s">
        <v>300</v>
      </c>
      <c r="F109" s="37" t="s">
        <v>65</v>
      </c>
      <c r="G109" s="49"/>
      <c r="H109" s="37" t="s">
        <v>65</v>
      </c>
      <c r="I109" s="37" t="s">
        <v>65</v>
      </c>
      <c r="J109" s="37" t="s">
        <v>65</v>
      </c>
      <c r="K109" s="37" t="s">
        <v>65</v>
      </c>
      <c r="L109" s="37" t="s">
        <v>65</v>
      </c>
      <c r="M109" s="35" t="s">
        <v>65</v>
      </c>
      <c r="N109" s="35" t="s">
        <v>65</v>
      </c>
      <c r="O109" s="35" t="s">
        <v>65</v>
      </c>
      <c r="P109" s="35" t="s">
        <v>65</v>
      </c>
      <c r="Q109" s="35" t="s">
        <v>65</v>
      </c>
    </row>
    <row r="110" spans="1:17" ht="11.25">
      <c r="A110" s="36" t="s">
        <v>101</v>
      </c>
      <c r="B110" s="37" t="s">
        <v>103</v>
      </c>
      <c r="C110" s="37" t="s">
        <v>301</v>
      </c>
      <c r="D110" s="37" t="s">
        <v>24</v>
      </c>
      <c r="E110" s="37" t="s">
        <v>302</v>
      </c>
      <c r="F110" s="37" t="s">
        <v>65</v>
      </c>
      <c r="G110" s="49"/>
      <c r="H110" s="37" t="s">
        <v>65</v>
      </c>
      <c r="I110" s="37" t="s">
        <v>65</v>
      </c>
      <c r="J110" s="37" t="s">
        <v>65</v>
      </c>
      <c r="K110" s="37" t="s">
        <v>65</v>
      </c>
      <c r="L110" s="37" t="s">
        <v>65</v>
      </c>
      <c r="M110" s="35" t="s">
        <v>65</v>
      </c>
      <c r="N110" s="35" t="s">
        <v>65</v>
      </c>
      <c r="O110" s="35" t="s">
        <v>65</v>
      </c>
      <c r="P110" s="35" t="s">
        <v>65</v>
      </c>
      <c r="Q110" s="35" t="s">
        <v>65</v>
      </c>
    </row>
    <row r="111" spans="1:17" ht="11.25">
      <c r="A111" s="36" t="s">
        <v>101</v>
      </c>
      <c r="B111" s="37" t="s">
        <v>103</v>
      </c>
      <c r="C111" s="37" t="s">
        <v>303</v>
      </c>
      <c r="D111" s="37" t="s">
        <v>24</v>
      </c>
      <c r="E111" s="37" t="s">
        <v>304</v>
      </c>
      <c r="F111" s="37" t="s">
        <v>65</v>
      </c>
      <c r="G111" s="49"/>
      <c r="H111" s="37" t="s">
        <v>65</v>
      </c>
      <c r="I111" s="37" t="s">
        <v>65</v>
      </c>
      <c r="J111" s="37" t="s">
        <v>65</v>
      </c>
      <c r="K111" s="37" t="s">
        <v>65</v>
      </c>
      <c r="L111" s="37" t="s">
        <v>65</v>
      </c>
      <c r="M111" s="35" t="s">
        <v>65</v>
      </c>
      <c r="N111" s="35" t="s">
        <v>65</v>
      </c>
      <c r="O111" s="35" t="s">
        <v>65</v>
      </c>
      <c r="P111" s="35" t="s">
        <v>65</v>
      </c>
      <c r="Q111" s="35" t="s">
        <v>65</v>
      </c>
    </row>
    <row r="112" spans="1:17" ht="11.25">
      <c r="A112" s="36" t="s">
        <v>101</v>
      </c>
      <c r="B112" s="37" t="s">
        <v>103</v>
      </c>
      <c r="C112" s="37" t="s">
        <v>305</v>
      </c>
      <c r="D112" s="37" t="s">
        <v>24</v>
      </c>
      <c r="E112" s="37" t="s">
        <v>306</v>
      </c>
      <c r="F112" s="37" t="s">
        <v>65</v>
      </c>
      <c r="G112" s="49"/>
      <c r="H112" s="37" t="s">
        <v>65</v>
      </c>
      <c r="I112" s="37" t="s">
        <v>65</v>
      </c>
      <c r="J112" s="37" t="s">
        <v>65</v>
      </c>
      <c r="K112" s="37" t="s">
        <v>65</v>
      </c>
      <c r="L112" s="37" t="s">
        <v>65</v>
      </c>
      <c r="M112" s="35" t="s">
        <v>65</v>
      </c>
      <c r="N112" s="35" t="s">
        <v>65</v>
      </c>
      <c r="O112" s="35" t="s">
        <v>65</v>
      </c>
      <c r="P112" s="35" t="s">
        <v>65</v>
      </c>
      <c r="Q112" s="35" t="s">
        <v>65</v>
      </c>
    </row>
    <row r="113" spans="1:6" ht="11.25">
      <c r="A113" s="36" t="s">
        <v>101</v>
      </c>
      <c r="B113" s="37" t="s">
        <v>103</v>
      </c>
      <c r="C113" s="37" t="s">
        <v>307</v>
      </c>
      <c r="D113" s="37"/>
      <c r="E113" s="37" t="s">
        <v>308</v>
      </c>
      <c r="F113" s="37" t="s">
        <v>65</v>
      </c>
    </row>
    <row r="114" spans="1:6" ht="11.25">
      <c r="A114" s="36" t="s">
        <v>101</v>
      </c>
      <c r="B114" s="37" t="s">
        <v>103</v>
      </c>
      <c r="C114" s="37" t="s">
        <v>500</v>
      </c>
      <c r="D114" s="37"/>
      <c r="E114" s="37" t="s">
        <v>499</v>
      </c>
      <c r="F114" s="37" t="s">
        <v>65</v>
      </c>
    </row>
    <row r="115" spans="1:6" ht="11.25">
      <c r="A115" s="36" t="s">
        <v>101</v>
      </c>
      <c r="B115" s="37" t="s">
        <v>103</v>
      </c>
      <c r="C115" s="37" t="s">
        <v>309</v>
      </c>
      <c r="D115" s="37"/>
      <c r="E115" s="37" t="s">
        <v>310</v>
      </c>
      <c r="F115" s="37" t="s">
        <v>65</v>
      </c>
    </row>
    <row r="116" spans="1:6" ht="11.25">
      <c r="A116" s="36" t="s">
        <v>101</v>
      </c>
      <c r="B116" s="37" t="s">
        <v>103</v>
      </c>
      <c r="C116" s="37" t="s">
        <v>591</v>
      </c>
      <c r="D116" s="37"/>
      <c r="E116" s="37" t="s">
        <v>592</v>
      </c>
      <c r="F116" s="37"/>
    </row>
    <row r="117" spans="1:6" ht="11.25">
      <c r="A117" s="36" t="s">
        <v>101</v>
      </c>
      <c r="B117" s="37" t="s">
        <v>103</v>
      </c>
      <c r="C117" s="37" t="s">
        <v>311</v>
      </c>
      <c r="D117" s="37"/>
      <c r="E117" s="37" t="s">
        <v>312</v>
      </c>
      <c r="F117" s="37" t="s">
        <v>65</v>
      </c>
    </row>
    <row r="118" spans="1:6" ht="11.25">
      <c r="A118" s="36" t="s">
        <v>101</v>
      </c>
      <c r="B118" s="37" t="s">
        <v>103</v>
      </c>
      <c r="C118" s="37" t="s">
        <v>313</v>
      </c>
      <c r="D118" s="37"/>
      <c r="E118" s="37" t="s">
        <v>314</v>
      </c>
      <c r="F118" s="37" t="s">
        <v>65</v>
      </c>
    </row>
    <row r="119" spans="1:6" ht="11.25">
      <c r="A119" s="36" t="s">
        <v>101</v>
      </c>
      <c r="B119" s="37" t="s">
        <v>103</v>
      </c>
      <c r="C119" s="37" t="s">
        <v>315</v>
      </c>
      <c r="D119" s="37"/>
      <c r="E119" s="37" t="s">
        <v>316</v>
      </c>
      <c r="F119" s="37" t="s">
        <v>65</v>
      </c>
    </row>
    <row r="120" spans="1:6" ht="11.25">
      <c r="A120" s="36" t="s">
        <v>101</v>
      </c>
      <c r="B120" s="37" t="s">
        <v>103</v>
      </c>
      <c r="C120" s="37" t="s">
        <v>317</v>
      </c>
      <c r="D120" s="37"/>
      <c r="E120" s="37" t="s">
        <v>318</v>
      </c>
      <c r="F120" s="37" t="s">
        <v>65</v>
      </c>
    </row>
    <row r="121" spans="1:6" ht="11.25">
      <c r="A121" s="36" t="s">
        <v>101</v>
      </c>
      <c r="B121" s="37" t="s">
        <v>103</v>
      </c>
      <c r="C121" s="37" t="s">
        <v>319</v>
      </c>
      <c r="D121" s="37"/>
      <c r="E121" s="37" t="s">
        <v>320</v>
      </c>
      <c r="F121" s="37" t="s">
        <v>65</v>
      </c>
    </row>
    <row r="122" spans="1:6" ht="11.25">
      <c r="A122" s="36" t="s">
        <v>101</v>
      </c>
      <c r="B122" s="37" t="s">
        <v>103</v>
      </c>
      <c r="C122" s="37" t="s">
        <v>321</v>
      </c>
      <c r="D122" s="37"/>
      <c r="E122" s="37" t="s">
        <v>322</v>
      </c>
      <c r="F122" s="37" t="s">
        <v>65</v>
      </c>
    </row>
    <row r="123" spans="1:6" ht="11.25">
      <c r="A123" s="36" t="s">
        <v>101</v>
      </c>
      <c r="B123" s="37" t="s">
        <v>103</v>
      </c>
      <c r="C123" s="37" t="s">
        <v>323</v>
      </c>
      <c r="D123" s="37"/>
      <c r="E123" s="37" t="s">
        <v>324</v>
      </c>
      <c r="F123" s="37" t="s">
        <v>65</v>
      </c>
    </row>
    <row r="124" spans="1:6" ht="11.25">
      <c r="A124" s="36" t="s">
        <v>325</v>
      </c>
      <c r="B124" s="37"/>
      <c r="C124" s="37"/>
      <c r="D124" s="37"/>
      <c r="E124" s="37" t="s">
        <v>326</v>
      </c>
      <c r="F124" s="40">
        <f>IF(AND(FAPerson="",FABetrieb=""),"",IF(FABetrieb="",IF(FaPersName="","",FaPersName),IF(FaUntName="","",FaUntName)))</f>
      </c>
    </row>
    <row r="125" spans="1:6" ht="11.25">
      <c r="A125" s="36" t="s">
        <v>325</v>
      </c>
      <c r="B125" s="37"/>
      <c r="C125" s="37"/>
      <c r="D125" s="37"/>
      <c r="E125" s="37" t="s">
        <v>327</v>
      </c>
      <c r="F125" s="40">
        <f>IF(AND(FaPersName="",FaUntName=""),"",IF(FaUntName="",FaPersSteuernummer,FaUntSteuernummer))</f>
      </c>
    </row>
    <row r="126" spans="1:6" ht="11.25">
      <c r="A126" s="36" t="s">
        <v>325</v>
      </c>
      <c r="B126" s="37"/>
      <c r="C126" s="37"/>
      <c r="D126" s="37"/>
      <c r="E126" s="37" t="s">
        <v>328</v>
      </c>
      <c r="F126" s="40">
        <f>IF(PersTitel="","",PersTitel&amp;" ")&amp;IF(PersVorname="","",PersVorname&amp;" ")&amp;IF(PersName="","",PersName)&amp;IF(PersGeburtsname="","",", geb. "&amp;PersGeburtsname)</f>
      </c>
    </row>
    <row r="127" spans="1:6" ht="11.25">
      <c r="A127" s="36" t="s">
        <v>325</v>
      </c>
      <c r="B127" s="37"/>
      <c r="C127" s="37"/>
      <c r="D127" s="37"/>
      <c r="E127" s="37" t="s">
        <v>329</v>
      </c>
      <c r="F127" s="40">
        <f>IF(PersGeburtsdatum="","",Datumkonvert(PersGeburtsdatum))</f>
      </c>
    </row>
    <row r="128" spans="1:6" ht="11.25">
      <c r="A128" s="36" t="s">
        <v>325</v>
      </c>
      <c r="B128" s="37"/>
      <c r="C128" s="37"/>
      <c r="D128" s="37"/>
      <c r="E128" s="37" t="s">
        <v>330</v>
      </c>
      <c r="F128" s="40">
        <f>IF(PersReligion="","",IF(PersReligion="EV","EV",IF(PersReligion="RK","RK",IF(PersReligion="KL","VD",""))))</f>
      </c>
    </row>
    <row r="129" spans="1:6" ht="11.25">
      <c r="A129" s="36" t="s">
        <v>325</v>
      </c>
      <c r="B129" s="37"/>
      <c r="C129" s="37"/>
      <c r="D129" s="37"/>
      <c r="E129" s="37" t="s">
        <v>331</v>
      </c>
      <c r="F129" s="40">
        <f>IF(PersBeruf="","",PersBeruf)</f>
      </c>
    </row>
    <row r="130" spans="1:6" ht="11.25">
      <c r="A130" s="36" t="s">
        <v>325</v>
      </c>
      <c r="B130" s="37"/>
      <c r="C130" s="37"/>
      <c r="D130" s="37"/>
      <c r="E130" s="37" t="s">
        <v>332</v>
      </c>
      <c r="F130" s="40">
        <f>IF(PersStrasse="","",PersStrasse)</f>
      </c>
    </row>
    <row r="131" spans="1:6" ht="11.25">
      <c r="A131" s="36" t="s">
        <v>325</v>
      </c>
      <c r="B131" s="37"/>
      <c r="C131" s="37"/>
      <c r="D131" s="37"/>
      <c r="E131" s="37" t="s">
        <v>333</v>
      </c>
      <c r="F131" s="40">
        <f>IF(PersPLZStrasse="","",PersPLZStrasse)</f>
      </c>
    </row>
    <row r="132" spans="1:6" ht="11.25">
      <c r="A132" s="36" t="s">
        <v>325</v>
      </c>
      <c r="B132" s="37"/>
      <c r="C132" s="37"/>
      <c r="D132" s="37"/>
      <c r="E132" s="37" t="s">
        <v>334</v>
      </c>
      <c r="F132" s="40">
        <f>IF(PersOrtStrasse="","",PersOrtStrasse)</f>
      </c>
    </row>
    <row r="133" spans="1:6" ht="11.25">
      <c r="A133" s="36" t="s">
        <v>325</v>
      </c>
      <c r="B133" s="37"/>
      <c r="C133" s="37"/>
      <c r="D133" s="37"/>
      <c r="E133" s="37" t="s">
        <v>335</v>
      </c>
      <c r="F133" s="40">
        <f>IF(PersPLZPostfach="","",PersPLZPostfach)</f>
      </c>
    </row>
    <row r="134" spans="1:6" ht="11.25">
      <c r="A134" s="36" t="s">
        <v>325</v>
      </c>
      <c r="B134" s="37"/>
      <c r="C134" s="37"/>
      <c r="D134" s="37"/>
      <c r="E134" s="37" t="s">
        <v>336</v>
      </c>
      <c r="F134" s="40">
        <f>IF(PersPostfach="","",PersPostfach&amp;" / ")&amp;IF(PersOrtPostfach="","",PersOrtPostfach)</f>
      </c>
    </row>
    <row r="135" spans="1:6" ht="11.25">
      <c r="A135" s="36" t="s">
        <v>325</v>
      </c>
      <c r="B135" s="37"/>
      <c r="C135" s="37"/>
      <c r="D135" s="37"/>
      <c r="E135" s="37" t="s">
        <v>610</v>
      </c>
      <c r="F135" s="40">
        <f>IF(PersIdentNr="","",MID(PersIdentNr,1,2))</f>
      </c>
    </row>
    <row r="136" spans="1:6" ht="11.25">
      <c r="A136" s="36" t="s">
        <v>325</v>
      </c>
      <c r="B136" s="37"/>
      <c r="C136" s="37"/>
      <c r="D136" s="37"/>
      <c r="E136" s="37" t="s">
        <v>612</v>
      </c>
      <c r="F136" s="40">
        <f>IF(PersIdentNr="","",MID(PersIdentNr,3,3))</f>
      </c>
    </row>
    <row r="137" spans="1:6" ht="11.25">
      <c r="A137" s="36" t="s">
        <v>325</v>
      </c>
      <c r="B137" s="37"/>
      <c r="C137" s="37"/>
      <c r="D137" s="37"/>
      <c r="E137" s="37" t="s">
        <v>613</v>
      </c>
      <c r="F137" s="40">
        <f>IF(PersIdentNr="","",MID(PersIdentNr,6,3))</f>
      </c>
    </row>
    <row r="138" spans="1:6" ht="11.25">
      <c r="A138" s="36" t="s">
        <v>325</v>
      </c>
      <c r="B138" s="37"/>
      <c r="C138" s="37"/>
      <c r="D138" s="37"/>
      <c r="E138" s="37" t="s">
        <v>614</v>
      </c>
      <c r="F138" s="40">
        <f>IF(PersIdentNr="","",MID(PersIdentNr,9,3))</f>
      </c>
    </row>
    <row r="139" spans="1:6" ht="11.25">
      <c r="A139" s="36" t="s">
        <v>325</v>
      </c>
      <c r="B139" s="37"/>
      <c r="C139" s="37"/>
      <c r="D139" s="37"/>
      <c r="E139" s="37" t="s">
        <v>337</v>
      </c>
      <c r="F139" s="40" t="str">
        <f>IF(PersTelefon="",IF(S34&lt;&gt;"",S34,T34),PersTelefon)&amp;"  "&amp;IF(AA34&lt;&gt;"",AA34,AB34)</f>
        <v>  </v>
      </c>
    </row>
    <row r="140" spans="1:6" ht="11.25">
      <c r="A140" s="36" t="s">
        <v>325</v>
      </c>
      <c r="B140" s="37"/>
      <c r="C140" s="37"/>
      <c r="D140" s="37"/>
      <c r="E140" s="37" t="s">
        <v>338</v>
      </c>
      <c r="F140" s="40">
        <f>IF(PersFax="",IF(U34&lt;&gt;"",U34,V34),PersFax)</f>
      </c>
    </row>
    <row r="141" spans="1:6" ht="11.25">
      <c r="A141" s="36" t="s">
        <v>325</v>
      </c>
      <c r="B141" s="37"/>
      <c r="C141" s="37"/>
      <c r="D141" s="37"/>
      <c r="E141" s="37" t="s">
        <v>339</v>
      </c>
      <c r="F141" s="40">
        <f>IF(PersEmail="",IF(W34&lt;&gt;"",W34,X34),PersEmail)</f>
      </c>
    </row>
    <row r="142" spans="1:6" ht="11.25">
      <c r="A142" s="36" t="s">
        <v>325</v>
      </c>
      <c r="B142" s="37"/>
      <c r="C142" s="37"/>
      <c r="D142" s="37"/>
      <c r="E142" s="37" t="s">
        <v>409</v>
      </c>
      <c r="F142" s="51">
        <f>IF(Y34&lt;&gt;"",Y34,Z34)</f>
      </c>
    </row>
    <row r="143" spans="1:6" ht="11.25">
      <c r="A143" s="36" t="s">
        <v>325</v>
      </c>
      <c r="B143" s="37"/>
      <c r="C143" s="37"/>
      <c r="D143" s="37"/>
      <c r="E143" s="37" t="s">
        <v>340</v>
      </c>
      <c r="F143" s="40">
        <f>IF(PersFamilienstand="VH",Datumkonvert(PersFamilieDatum),"")</f>
      </c>
    </row>
    <row r="144" spans="1:6" ht="11.25">
      <c r="A144" s="36" t="s">
        <v>325</v>
      </c>
      <c r="B144" s="37"/>
      <c r="C144" s="37"/>
      <c r="D144" s="37"/>
      <c r="E144" s="37" t="s">
        <v>341</v>
      </c>
      <c r="F144" s="40">
        <f>IF(PersFamilienstand="VW",Datumkonvert(PersFamilieDatum),"")</f>
      </c>
    </row>
    <row r="145" spans="1:6" ht="11.25">
      <c r="A145" s="36" t="s">
        <v>325</v>
      </c>
      <c r="B145" s="37"/>
      <c r="C145" s="37"/>
      <c r="D145" s="37"/>
      <c r="E145" s="37" t="s">
        <v>342</v>
      </c>
      <c r="F145" s="40">
        <f>IF(PersFamilienstand="GS",Datumkonvert(PersFamilieDatum),"")</f>
      </c>
    </row>
    <row r="146" spans="1:6" ht="11.25">
      <c r="A146" s="36" t="s">
        <v>325</v>
      </c>
      <c r="B146" s="37"/>
      <c r="C146" s="37"/>
      <c r="D146" s="37"/>
      <c r="E146" s="37" t="s">
        <v>343</v>
      </c>
      <c r="F146" s="40">
        <f>IF(PersFamilienstand="GT",Datumkonvert(PersFamilieDatum),"")</f>
      </c>
    </row>
    <row r="147" spans="1:6" ht="11.25">
      <c r="A147" s="36" t="s">
        <v>325</v>
      </c>
      <c r="B147" s="37"/>
      <c r="C147" s="37"/>
      <c r="D147" s="37"/>
      <c r="E147" s="37" t="s">
        <v>344</v>
      </c>
      <c r="F147" s="40">
        <f>IF(EgTitel="","",EgTitel&amp;" ")&amp;IF(EgVorname="","",EgVorname&amp;" ")&amp;IF(EgNachname="","",EgNachname)&amp;IF(EgGeburtsname="","",", geb. "&amp;EgGeburtsname)</f>
      </c>
    </row>
    <row r="148" spans="1:6" ht="11.25">
      <c r="A148" s="36" t="s">
        <v>325</v>
      </c>
      <c r="B148" s="37"/>
      <c r="C148" s="37"/>
      <c r="D148" s="37"/>
      <c r="E148" s="37" t="s">
        <v>345</v>
      </c>
      <c r="F148" s="40">
        <f>IF(EgGeburtsdatum="","",Datumkonvert(EgGeburtsdatum))</f>
      </c>
    </row>
    <row r="149" spans="1:6" ht="11.25">
      <c r="A149" s="36" t="s">
        <v>325</v>
      </c>
      <c r="B149" s="37"/>
      <c r="C149" s="37"/>
      <c r="D149" s="37"/>
      <c r="E149" s="37" t="s">
        <v>346</v>
      </c>
      <c r="F149" s="40">
        <f>IF(EgReligion="","",IF(EgReligion="EV","EV",IF(EgReligion="RK","RK",IF(EgReligion="KL","VD",""))))</f>
      </c>
    </row>
    <row r="150" spans="1:6" ht="11.25">
      <c r="A150" s="36" t="s">
        <v>325</v>
      </c>
      <c r="B150" s="37"/>
      <c r="C150" s="37"/>
      <c r="D150" s="37"/>
      <c r="E150" s="37" t="s">
        <v>347</v>
      </c>
      <c r="F150" s="40">
        <f>IF(EgBeruf="","",EgBeruf)</f>
      </c>
    </row>
    <row r="151" spans="1:6" ht="11.25">
      <c r="A151" s="36" t="s">
        <v>325</v>
      </c>
      <c r="B151" s="37"/>
      <c r="C151" s="37"/>
      <c r="D151" s="37"/>
      <c r="E151" s="37" t="s">
        <v>410</v>
      </c>
      <c r="F151" s="40">
        <f>IF(EgStrasse="","",IF(EgStrasse=PersStrasse,"",EgStrasse))</f>
      </c>
    </row>
    <row r="152" spans="1:6" ht="11.25">
      <c r="A152" s="36" t="s">
        <v>325</v>
      </c>
      <c r="B152" s="37"/>
      <c r="C152" s="37"/>
      <c r="D152" s="37"/>
      <c r="E152" s="37" t="s">
        <v>411</v>
      </c>
      <c r="F152" s="40">
        <f>IF(EgPLZ="","",EgPLZ)</f>
      </c>
    </row>
    <row r="153" spans="1:6" ht="11.25">
      <c r="A153" s="36" t="s">
        <v>325</v>
      </c>
      <c r="B153" s="37"/>
      <c r="C153" s="37"/>
      <c r="D153" s="37"/>
      <c r="E153" s="37" t="s">
        <v>412</v>
      </c>
      <c r="F153" s="40">
        <f>IF(EgOrt="","",EgOrt)</f>
      </c>
    </row>
    <row r="154" spans="1:6" ht="11.25">
      <c r="A154" s="36" t="s">
        <v>325</v>
      </c>
      <c r="B154" s="37"/>
      <c r="C154" s="37"/>
      <c r="D154" s="37"/>
      <c r="E154" s="37" t="s">
        <v>611</v>
      </c>
      <c r="F154" s="40">
        <f>IF(EgIdentNr="","",MID(EgIdentNr,1,2))</f>
      </c>
    </row>
    <row r="155" spans="1:6" ht="11.25">
      <c r="A155" s="36" t="s">
        <v>325</v>
      </c>
      <c r="B155" s="37"/>
      <c r="C155" s="37"/>
      <c r="D155" s="37"/>
      <c r="E155" s="37" t="s">
        <v>615</v>
      </c>
      <c r="F155" s="40">
        <f>IF(EgIdentNr="","",MID(EgIdentNr,3,3))</f>
      </c>
    </row>
    <row r="156" spans="1:6" ht="11.25">
      <c r="A156" s="36" t="s">
        <v>325</v>
      </c>
      <c r="B156" s="37"/>
      <c r="C156" s="37"/>
      <c r="D156" s="37"/>
      <c r="E156" s="37" t="s">
        <v>616</v>
      </c>
      <c r="F156" s="40">
        <f>IF(EgIdentNr="","",MID(EgIdentNr,6,3))</f>
      </c>
    </row>
    <row r="157" spans="1:6" ht="11.25">
      <c r="A157" s="36" t="s">
        <v>325</v>
      </c>
      <c r="B157" s="37"/>
      <c r="C157" s="37"/>
      <c r="D157" s="37"/>
      <c r="E157" s="37" t="s">
        <v>617</v>
      </c>
      <c r="F157" s="40">
        <f>IF(EgIdentNr="","",MID(EgIdentNr,9,3))</f>
      </c>
    </row>
    <row r="158" spans="1:6" ht="11.25">
      <c r="A158" s="36" t="s">
        <v>325</v>
      </c>
      <c r="B158" s="37"/>
      <c r="C158" s="37"/>
      <c r="D158" s="37"/>
      <c r="E158" s="37" t="s">
        <v>348</v>
      </c>
      <c r="F158" s="40">
        <f>IF(H48="","",H48&amp;" ")&amp;IF(H49="","",IF(H49=PersName,"",H49))</f>
      </c>
    </row>
    <row r="159" spans="1:6" ht="11.25">
      <c r="A159" s="36" t="s">
        <v>325</v>
      </c>
      <c r="B159" s="37"/>
      <c r="C159" s="37"/>
      <c r="D159" s="37"/>
      <c r="E159" s="37" t="s">
        <v>349</v>
      </c>
      <c r="F159" s="40">
        <f>IF(H50="","",Datumkonvert(H50))</f>
      </c>
    </row>
    <row r="160" spans="1:6" ht="11.25">
      <c r="A160" s="36" t="s">
        <v>325</v>
      </c>
      <c r="B160" s="37"/>
      <c r="C160" s="37"/>
      <c r="D160" s="37"/>
      <c r="E160" s="37" t="s">
        <v>350</v>
      </c>
      <c r="F160" s="40">
        <f>IF(I48="","",I48&amp;" ")&amp;IF(I49="","",IF(I49=PersName,"",I49))</f>
      </c>
    </row>
    <row r="161" spans="1:6" ht="11.25">
      <c r="A161" s="36" t="s">
        <v>325</v>
      </c>
      <c r="B161" s="37"/>
      <c r="C161" s="37"/>
      <c r="D161" s="37"/>
      <c r="E161" s="37" t="s">
        <v>351</v>
      </c>
      <c r="F161" s="40">
        <f>IF(I50="","",Datumkonvert(I50))</f>
      </c>
    </row>
    <row r="162" spans="1:6" ht="11.25">
      <c r="A162" s="36" t="s">
        <v>325</v>
      </c>
      <c r="B162" s="37"/>
      <c r="C162" s="37"/>
      <c r="D162" s="37"/>
      <c r="E162" s="37" t="s">
        <v>352</v>
      </c>
      <c r="F162" s="40">
        <f>IF(J48="","",J48&amp;" ")&amp;IF(J49="","",IF(J49=PersName,"",J49))</f>
      </c>
    </row>
    <row r="163" spans="1:6" ht="11.25">
      <c r="A163" s="36" t="s">
        <v>325</v>
      </c>
      <c r="B163" s="37"/>
      <c r="C163" s="37"/>
      <c r="D163" s="37"/>
      <c r="E163" s="37" t="s">
        <v>353</v>
      </c>
      <c r="F163" s="40">
        <f>IF(J50="","",Datumkonvert(J50))</f>
      </c>
    </row>
    <row r="164" spans="1:6" ht="11.25">
      <c r="A164" s="36" t="s">
        <v>325</v>
      </c>
      <c r="B164" s="37"/>
      <c r="C164" s="37"/>
      <c r="D164" s="37"/>
      <c r="E164" s="37" t="s">
        <v>354</v>
      </c>
      <c r="F164" s="40">
        <f>IF(BankAlleKtoNr="","",BankAlleKtoNr)</f>
      </c>
    </row>
    <row r="165" spans="1:6" ht="11.25">
      <c r="A165" s="36" t="s">
        <v>325</v>
      </c>
      <c r="B165" s="37"/>
      <c r="C165" s="37"/>
      <c r="D165" s="37"/>
      <c r="E165" s="37" t="s">
        <v>355</v>
      </c>
      <c r="F165" s="40">
        <f>IF(BankAlleBLZ="","",BankAlleBLZ)</f>
      </c>
    </row>
    <row r="166" spans="1:6" ht="11.25">
      <c r="A166" s="36" t="s">
        <v>325</v>
      </c>
      <c r="B166" s="37"/>
      <c r="C166" s="37"/>
      <c r="D166" s="37"/>
      <c r="E166" s="37" t="s">
        <v>356</v>
      </c>
      <c r="F166" s="40">
        <f>IF(BankAlleBezeichnung="","",BankAlleBezeichnung)</f>
      </c>
    </row>
    <row r="167" spans="1:6" ht="11.25">
      <c r="A167" s="36" t="s">
        <v>325</v>
      </c>
      <c r="B167" s="37"/>
      <c r="C167" s="37"/>
      <c r="D167" s="37"/>
      <c r="E167" s="37" t="s">
        <v>357</v>
      </c>
      <c r="F167" s="40">
        <f>IF(BankAlleAbweicher="","",BankAlleAbweicher)</f>
      </c>
    </row>
    <row r="168" spans="1:6" ht="11.25">
      <c r="A168" s="36" t="s">
        <v>325</v>
      </c>
      <c r="B168" s="37"/>
      <c r="C168" s="37"/>
      <c r="D168" s="37"/>
      <c r="E168" s="37" t="s">
        <v>358</v>
      </c>
      <c r="F168" s="40">
        <f>IF(BankPersKtoNr="","",BankPersKtoNr)</f>
      </c>
    </row>
    <row r="169" spans="1:6" ht="11.25">
      <c r="A169" s="36" t="s">
        <v>325</v>
      </c>
      <c r="B169" s="37"/>
      <c r="C169" s="37"/>
      <c r="D169" s="37"/>
      <c r="E169" s="37" t="s">
        <v>359</v>
      </c>
      <c r="F169" s="40">
        <f>IF(BankPersBLZ="","",BankPersBLZ)</f>
      </c>
    </row>
    <row r="170" spans="1:6" ht="11.25">
      <c r="A170" s="36" t="s">
        <v>325</v>
      </c>
      <c r="B170" s="37"/>
      <c r="C170" s="37"/>
      <c r="D170" s="37"/>
      <c r="E170" s="37" t="s">
        <v>360</v>
      </c>
      <c r="F170" s="40">
        <f>IF(BankPersBezeichnung="","",BankPersBezeichnung)</f>
      </c>
    </row>
    <row r="171" spans="1:6" ht="11.25">
      <c r="A171" s="36" t="s">
        <v>325</v>
      </c>
      <c r="B171" s="37"/>
      <c r="C171" s="37"/>
      <c r="D171" s="37"/>
      <c r="E171" s="37" t="s">
        <v>361</v>
      </c>
      <c r="F171" s="40">
        <f>IF(BankPersAbweicher="","",BankPersAbweicher)</f>
      </c>
    </row>
    <row r="172" spans="1:6" ht="11.25">
      <c r="A172" s="36" t="s">
        <v>325</v>
      </c>
      <c r="B172" s="37"/>
      <c r="C172" s="37"/>
      <c r="D172" s="37"/>
      <c r="E172" s="37" t="s">
        <v>362</v>
      </c>
      <c r="F172" s="40">
        <f>IF(BankUntKtoNr="","",BankUntKtoNr)</f>
      </c>
    </row>
    <row r="173" spans="1:6" ht="11.25">
      <c r="A173" s="36" t="s">
        <v>325</v>
      </c>
      <c r="B173" s="37"/>
      <c r="C173" s="37"/>
      <c r="D173" s="37"/>
      <c r="E173" s="37" t="s">
        <v>363</v>
      </c>
      <c r="F173" s="40">
        <f>IF(BankUntBLZ="","",BankUntBLZ)</f>
      </c>
    </row>
    <row r="174" spans="1:6" ht="11.25">
      <c r="A174" s="36" t="s">
        <v>325</v>
      </c>
      <c r="B174" s="37"/>
      <c r="C174" s="37"/>
      <c r="D174" s="37"/>
      <c r="E174" s="37" t="s">
        <v>364</v>
      </c>
      <c r="F174" s="40">
        <f>IF(BankUntBezeichnung="","",BankUntBezeichnung)</f>
      </c>
    </row>
    <row r="175" spans="1:6" ht="11.25">
      <c r="A175" s="36" t="s">
        <v>325</v>
      </c>
      <c r="B175" s="37"/>
      <c r="C175" s="37"/>
      <c r="D175" s="37"/>
      <c r="E175" s="37" t="s">
        <v>365</v>
      </c>
      <c r="F175" s="40">
        <f>IF(BankUntAbweicher="","",BankUntAbweicher)</f>
      </c>
    </row>
    <row r="176" spans="1:6" ht="11.25">
      <c r="A176" s="36" t="s">
        <v>325</v>
      </c>
      <c r="B176" s="37"/>
      <c r="C176" s="37"/>
      <c r="D176" s="37"/>
      <c r="E176" s="37" t="s">
        <v>366</v>
      </c>
      <c r="F176" s="50">
        <f>IF(F165="","","X")</f>
      </c>
    </row>
    <row r="177" spans="1:6" ht="11.25">
      <c r="A177" s="36" t="s">
        <v>325</v>
      </c>
      <c r="B177" s="37"/>
      <c r="C177" s="37"/>
      <c r="D177" s="37"/>
      <c r="E177" s="37" t="s">
        <v>367</v>
      </c>
      <c r="F177" s="50">
        <f>IF(F169="","","X")</f>
      </c>
    </row>
    <row r="178" spans="1:6" ht="11.25">
      <c r="A178" s="36" t="s">
        <v>325</v>
      </c>
      <c r="B178" s="37"/>
      <c r="C178" s="37"/>
      <c r="D178" s="37"/>
      <c r="E178" s="37" t="s">
        <v>368</v>
      </c>
      <c r="F178" s="50">
        <f>IF(F173="","","X")</f>
      </c>
    </row>
    <row r="179" spans="1:6" ht="11.25">
      <c r="A179" s="36" t="s">
        <v>325</v>
      </c>
      <c r="B179" s="37"/>
      <c r="C179" s="37"/>
      <c r="D179" s="37"/>
      <c r="E179" s="37" t="s">
        <v>451</v>
      </c>
      <c r="F179" s="40">
        <f>IF(AND(EmpfPerson="",EmpfBetrieb=""),"",IF(EmpfPerson="Empf",IF(EmpfPersTitel="","",EmpfPersTitel&amp;" ")&amp;IF(EmpfPersVorname="","",EmpfPersVorname&amp;" ")&amp;IF(EmpfPersNachname="","",EmpfPersNachname),IF(EmpfUntTitel="","",EmpfUntTitel&amp;" ")&amp;IF(EmpfUntVorname="","",EmpfUntVorname&amp;" ")&amp;IF(EmpfUntNachname="","",EmpfUntNachname)))</f>
      </c>
    </row>
    <row r="180" spans="1:6" ht="11.25">
      <c r="A180" s="36" t="s">
        <v>325</v>
      </c>
      <c r="B180" s="37"/>
      <c r="C180" s="37"/>
      <c r="D180" s="37"/>
      <c r="E180" s="37" t="s">
        <v>455</v>
      </c>
      <c r="F180" s="40">
        <f>IF(AND(EmpfPerson="",EmpfBetrieb=""),"",IF(EmpfPerson="Empf",IF(EmpfPersStrasse="","",EmpfPersStrasse&amp;",  ")&amp;IF(EmpfPersPLZ="","",EmpfPersPLZ&amp;" ")&amp;IF(EmpfPersOrt="","",EmpfPersOrt),IF(EmpfUntStrasse="","",EmpfUntStrasse&amp;",  ")&amp;IF(EmpfUntPLZ="","",EmpfUntPLZ&amp;" ")&amp;IF(EmpfUntOrt="","",EmpfUntOrt)))</f>
      </c>
    </row>
    <row r="181" spans="1:6" ht="11.25">
      <c r="A181" s="36" t="s">
        <v>325</v>
      </c>
      <c r="B181" s="37"/>
      <c r="C181" s="37"/>
      <c r="D181" s="37"/>
      <c r="E181" s="37" t="s">
        <v>452</v>
      </c>
      <c r="F181" s="40">
        <f>IF(AND(EmpfPerson="",EmpfBetrieb=""),"",IF(EmpfPerson="Empf",IF(EmpfPersTel="","",EmpfPersTel),IF(EmpfUntTel="","",EmpfUntTel)))</f>
      </c>
    </row>
    <row r="182" spans="1:6" ht="11.25">
      <c r="A182" s="36" t="s">
        <v>325</v>
      </c>
      <c r="B182" s="37"/>
      <c r="C182" s="37"/>
      <c r="D182" s="37"/>
      <c r="E182" s="37" t="s">
        <v>453</v>
      </c>
      <c r="F182" s="40">
        <f>IF(AND(EmpfPerson="",EmpfBetrieb=""),"",IF(EmpfPerson="Empf",IF(EmpfPersFax="","",EmpfPersFax),IF(EmpfUntFax="","",EmpfUntFax)))</f>
      </c>
    </row>
    <row r="183" spans="1:6" ht="11.25">
      <c r="A183" s="36" t="s">
        <v>325</v>
      </c>
      <c r="B183" s="37"/>
      <c r="C183" s="37"/>
      <c r="D183" s="37"/>
      <c r="E183" s="37" t="s">
        <v>454</v>
      </c>
      <c r="F183" s="40">
        <f>IF(AND(EmpfPerson="",EmpfBetrieb=""),"",IF(EmpfPerson="Empf",IF(EmpfPersEmail="","",EmpfPersEmail),IF(EmpfUntEmail="","",EmpfUntEmail)))</f>
      </c>
    </row>
    <row r="184" spans="1:6" ht="11.25">
      <c r="A184" s="36" t="s">
        <v>325</v>
      </c>
      <c r="B184" s="37"/>
      <c r="C184" s="37"/>
      <c r="D184" s="37"/>
      <c r="E184" s="37" t="s">
        <v>468</v>
      </c>
      <c r="F184" s="40">
        <f>IF(UntGegenstand="","",UntGegenstand)</f>
      </c>
    </row>
    <row r="185" spans="1:6" ht="11.25">
      <c r="A185" s="36" t="s">
        <v>325</v>
      </c>
      <c r="B185" s="37"/>
      <c r="C185" s="37"/>
      <c r="D185" s="37"/>
      <c r="E185" s="37" t="s">
        <v>369</v>
      </c>
      <c r="F185" s="40">
        <f>IF(UntBezeichnung="","",UntBezeichnung)</f>
      </c>
    </row>
    <row r="186" spans="1:6" ht="11.25">
      <c r="A186" s="36" t="s">
        <v>325</v>
      </c>
      <c r="B186" s="37"/>
      <c r="C186" s="37"/>
      <c r="D186" s="37"/>
      <c r="E186" s="37" t="s">
        <v>370</v>
      </c>
      <c r="F186" s="40">
        <f>IF(UntStrasse="","",UntStrasse)</f>
      </c>
    </row>
    <row r="187" spans="1:6" ht="11.25">
      <c r="A187" s="36" t="s">
        <v>325</v>
      </c>
      <c r="B187" s="37"/>
      <c r="C187" s="37"/>
      <c r="D187" s="37"/>
      <c r="E187" s="37" t="s">
        <v>371</v>
      </c>
      <c r="F187" s="40">
        <f>IF(UntPLZStrasse="","",UntPLZStrasse)</f>
      </c>
    </row>
    <row r="188" spans="1:6" ht="11.25">
      <c r="A188" s="36" t="s">
        <v>325</v>
      </c>
      <c r="B188" s="37"/>
      <c r="C188" s="37"/>
      <c r="D188" s="37"/>
      <c r="E188" s="37" t="s">
        <v>372</v>
      </c>
      <c r="F188" s="40">
        <f>IF(UntOrtStrasse="","",UntOrtStrasse)</f>
      </c>
    </row>
    <row r="189" spans="1:6" ht="11.25">
      <c r="A189" s="36" t="s">
        <v>325</v>
      </c>
      <c r="B189" s="37"/>
      <c r="C189" s="37"/>
      <c r="D189" s="37"/>
      <c r="E189" s="37" t="s">
        <v>373</v>
      </c>
      <c r="F189" s="40">
        <f>IF(UntPLZPostfach="","",UntPLZPostfach)</f>
      </c>
    </row>
    <row r="190" spans="1:6" ht="11.25">
      <c r="A190" s="36" t="s">
        <v>325</v>
      </c>
      <c r="B190" s="37"/>
      <c r="C190" s="37"/>
      <c r="D190" s="37"/>
      <c r="E190" s="37" t="s">
        <v>469</v>
      </c>
      <c r="F190" s="40">
        <f>IF(UntPostfach="","",UntPostfach&amp;" / ")&amp;IF(UntOrtPostfach="","",UntOrtPostfach)</f>
      </c>
    </row>
    <row r="191" spans="1:6" ht="11.25">
      <c r="A191" s="36" t="s">
        <v>325</v>
      </c>
      <c r="B191" s="37"/>
      <c r="C191" s="37"/>
      <c r="D191" s="37"/>
      <c r="E191" s="37" t="s">
        <v>374</v>
      </c>
      <c r="F191" s="40">
        <f>IF(UntTelefon="",IF(S107&lt;&gt;"",S107,T107),UntTelefon)&amp;IF(AND(UntTelefon="",S107="",T107=""),"",IF(AND(AA107="",AB107=""),"",", "))&amp;IF(AA107&lt;&gt;"",AA107,AB107)</f>
      </c>
    </row>
    <row r="192" spans="1:6" ht="11.25">
      <c r="A192" s="36" t="s">
        <v>325</v>
      </c>
      <c r="B192" s="37"/>
      <c r="C192" s="37"/>
      <c r="D192" s="37"/>
      <c r="E192" s="37" t="s">
        <v>375</v>
      </c>
      <c r="F192" s="40">
        <f>IF(UntFax="",IF(U107&lt;&gt;"",U107,V107),UntFax)</f>
      </c>
    </row>
    <row r="193" spans="1:6" ht="11.25">
      <c r="A193" s="36" t="s">
        <v>325</v>
      </c>
      <c r="B193" s="37"/>
      <c r="C193" s="37"/>
      <c r="D193" s="37"/>
      <c r="E193" s="37" t="s">
        <v>376</v>
      </c>
      <c r="F193" s="40">
        <f>IF(UntEmail="",IF(W107&lt;&gt;"",W107,X107),UntEmail)</f>
      </c>
    </row>
    <row r="194" spans="1:6" ht="11.25">
      <c r="A194" s="36" t="s">
        <v>325</v>
      </c>
      <c r="B194" s="37"/>
      <c r="C194" s="37"/>
      <c r="D194" s="37"/>
      <c r="E194" s="37" t="s">
        <v>493</v>
      </c>
      <c r="F194" s="40">
        <f>IF(Y107&lt;&gt;"",Y107,Z107)</f>
      </c>
    </row>
    <row r="195" spans="1:6" ht="11.25">
      <c r="A195" s="36" t="s">
        <v>325</v>
      </c>
      <c r="B195" s="37"/>
      <c r="C195" s="37"/>
      <c r="D195" s="37"/>
      <c r="E195" s="37" t="s">
        <v>494</v>
      </c>
      <c r="F195" s="40">
        <f>IF(H110="","",H110&amp;" ")&amp;IF(H111="","",H111)</f>
      </c>
    </row>
    <row r="196" spans="1:6" ht="11.25">
      <c r="A196" s="36" t="s">
        <v>325</v>
      </c>
      <c r="B196" s="37"/>
      <c r="C196" s="37"/>
      <c r="D196" s="37"/>
      <c r="E196" s="37" t="s">
        <v>496</v>
      </c>
      <c r="F196" s="40">
        <f>IF(H109="","",H109)</f>
      </c>
    </row>
    <row r="197" spans="1:6" ht="11.25">
      <c r="A197" s="36" t="s">
        <v>325</v>
      </c>
      <c r="B197" s="37"/>
      <c r="C197" s="37"/>
      <c r="D197" s="37"/>
      <c r="E197" s="37" t="s">
        <v>377</v>
      </c>
      <c r="F197" s="40">
        <f>IF(H112="","",H112)</f>
      </c>
    </row>
    <row r="198" spans="1:6" ht="11.25">
      <c r="A198" s="36" t="s">
        <v>325</v>
      </c>
      <c r="B198" s="37"/>
      <c r="C198" s="37"/>
      <c r="D198" s="37"/>
      <c r="E198" s="37" t="s">
        <v>495</v>
      </c>
      <c r="F198" s="40">
        <f>IF(I110="","",I110&amp;" ")&amp;IF(I111="","",I111)</f>
      </c>
    </row>
    <row r="199" spans="1:6" ht="11.25">
      <c r="A199" s="36" t="s">
        <v>325</v>
      </c>
      <c r="B199" s="37"/>
      <c r="C199" s="37"/>
      <c r="D199" s="37"/>
      <c r="E199" s="37" t="s">
        <v>497</v>
      </c>
      <c r="F199" s="40">
        <f>IF(I109="","",I109)</f>
      </c>
    </row>
    <row r="200" spans="1:6" ht="11.25">
      <c r="A200" s="36" t="s">
        <v>325</v>
      </c>
      <c r="B200" s="37"/>
      <c r="C200" s="37"/>
      <c r="D200" s="37"/>
      <c r="E200" s="37" t="s">
        <v>378</v>
      </c>
      <c r="F200" s="40">
        <f>IF(I112="","",I112)</f>
      </c>
    </row>
    <row r="201" spans="1:6" ht="11.25">
      <c r="A201" s="36" t="s">
        <v>325</v>
      </c>
      <c r="B201" s="37"/>
      <c r="C201" s="37"/>
      <c r="D201" s="37"/>
      <c r="E201" s="37" t="s">
        <v>379</v>
      </c>
      <c r="F201" s="40">
        <f>""</f>
      </c>
    </row>
    <row r="202" spans="1:6" ht="11.25">
      <c r="A202" s="36" t="s">
        <v>325</v>
      </c>
      <c r="B202" s="37"/>
      <c r="C202" s="37"/>
      <c r="D202" s="37"/>
      <c r="E202" s="37" t="s">
        <v>380</v>
      </c>
      <c r="F202" s="40">
        <f>IF(AND(F195="",F198=""),"","X")</f>
      </c>
    </row>
    <row r="203" spans="1:6" ht="11.25">
      <c r="A203" s="36" t="s">
        <v>325</v>
      </c>
      <c r="B203" s="37"/>
      <c r="C203" s="37"/>
      <c r="D203" s="37"/>
      <c r="E203" s="37" t="s">
        <v>381</v>
      </c>
      <c r="F203" s="40">
        <f>IF(UntRegister="1","X","")</f>
      </c>
    </row>
    <row r="204" spans="1:6" ht="11.25">
      <c r="A204" s="36" t="s">
        <v>325</v>
      </c>
      <c r="B204" s="37"/>
      <c r="C204" s="37"/>
      <c r="D204" s="37"/>
      <c r="E204" s="37" t="s">
        <v>382</v>
      </c>
      <c r="F204" s="40">
        <f>""</f>
      </c>
    </row>
    <row r="205" spans="1:6" ht="11.25">
      <c r="A205" s="36" t="s">
        <v>325</v>
      </c>
      <c r="B205" s="37"/>
      <c r="C205" s="37"/>
      <c r="D205" s="37"/>
      <c r="E205" s="37" t="s">
        <v>498</v>
      </c>
      <c r="F205" s="40">
        <f>IF(UntRegisterDatum="","",Datumkonvert(UntRegisterDatum))</f>
      </c>
    </row>
    <row r="206" spans="1:6" ht="11.25">
      <c r="A206" s="36" t="s">
        <v>325</v>
      </c>
      <c r="B206" s="37"/>
      <c r="C206" s="37"/>
      <c r="D206" s="37"/>
      <c r="E206" s="37" t="s">
        <v>501</v>
      </c>
      <c r="F206" s="40">
        <f>""</f>
      </c>
    </row>
    <row r="207" spans="1:6" ht="11.25">
      <c r="A207" s="36" t="s">
        <v>325</v>
      </c>
      <c r="B207" s="37"/>
      <c r="C207" s="37"/>
      <c r="D207" s="37"/>
      <c r="E207" s="37" t="s">
        <v>383</v>
      </c>
      <c r="F207" s="40">
        <f>IF(GlStrasse="","",GlStrasse)</f>
      </c>
    </row>
    <row r="208" spans="1:6" ht="11.25">
      <c r="A208" s="36" t="s">
        <v>325</v>
      </c>
      <c r="B208" s="37"/>
      <c r="C208" s="37"/>
      <c r="D208" s="37"/>
      <c r="E208" s="37" t="s">
        <v>384</v>
      </c>
      <c r="F208" s="40">
        <f>IF(GlStrasse="","",IF(GlPLZStrasse="","",GlPLZStrasse))</f>
      </c>
    </row>
    <row r="209" spans="1:6" ht="11.25">
      <c r="A209" s="36" t="s">
        <v>325</v>
      </c>
      <c r="B209" s="37"/>
      <c r="C209" s="37"/>
      <c r="D209" s="37"/>
      <c r="E209" s="37" t="s">
        <v>385</v>
      </c>
      <c r="F209" s="40">
        <f>IF(GlStrasse="","",IF(GlOrtStrasse="","",GlOrtStrasse))</f>
      </c>
    </row>
    <row r="210" spans="1:6" ht="11.25">
      <c r="A210" s="36" t="s">
        <v>325</v>
      </c>
      <c r="B210" s="37"/>
      <c r="C210" s="37"/>
      <c r="D210" s="37"/>
      <c r="E210" s="37" t="s">
        <v>386</v>
      </c>
      <c r="F210" s="40">
        <f>IF(GlPostfach="","",IF(GlPLZStrasse="","",GlPLZStrasse))</f>
      </c>
    </row>
    <row r="211" spans="1:6" ht="11.25">
      <c r="A211" s="36" t="s">
        <v>325</v>
      </c>
      <c r="B211" s="37"/>
      <c r="C211" s="37"/>
      <c r="D211" s="37"/>
      <c r="E211" s="37" t="s">
        <v>387</v>
      </c>
      <c r="F211" s="40">
        <f>IF(GlPostfach="","",IF(GlOrtStrasse="","",GlPostfach&amp;" / "&amp;GlOrtStrasse))</f>
      </c>
    </row>
    <row r="212" spans="1:6" ht="11.25">
      <c r="A212" s="36" t="s">
        <v>325</v>
      </c>
      <c r="B212" s="37"/>
      <c r="C212" s="37"/>
      <c r="D212" s="37"/>
      <c r="E212" s="37" t="s">
        <v>388</v>
      </c>
      <c r="F212" s="40">
        <f>IF(OR(UntGewermittlung="2",UntGewermittlung="3",UntGewermittlung="4"),"X","")</f>
      </c>
    </row>
    <row r="213" spans="1:6" ht="11.25">
      <c r="A213" s="36" t="s">
        <v>325</v>
      </c>
      <c r="B213" s="37"/>
      <c r="C213" s="37"/>
      <c r="D213" s="37"/>
      <c r="E213" s="37" t="s">
        <v>389</v>
      </c>
      <c r="F213" s="40">
        <f>IF(OR(UntGewermittlung="1",UntGewermittlung="5"),"X","")</f>
      </c>
    </row>
    <row r="214" spans="1:6" ht="11.25">
      <c r="A214" s="36" t="s">
        <v>325</v>
      </c>
      <c r="B214" s="37"/>
      <c r="C214" s="37"/>
      <c r="D214" s="37"/>
      <c r="E214" s="37" t="s">
        <v>390</v>
      </c>
      <c r="F214" s="40">
        <f>IF(UntGewermittlung="6","X","")</f>
      </c>
    </row>
    <row r="215" spans="1:6" ht="11.25">
      <c r="A215" s="36" t="s">
        <v>325</v>
      </c>
      <c r="B215" s="37"/>
      <c r="C215" s="37"/>
      <c r="D215" s="37"/>
      <c r="E215" s="37" t="s">
        <v>391</v>
      </c>
      <c r="F215" s="40">
        <f>""</f>
      </c>
    </row>
    <row r="216" spans="1:6" ht="11.25">
      <c r="A216" s="36" t="s">
        <v>325</v>
      </c>
      <c r="B216" s="37"/>
      <c r="C216" s="37"/>
      <c r="D216" s="37"/>
      <c r="E216" s="37" t="s">
        <v>392</v>
      </c>
      <c r="F216" s="40">
        <f>""</f>
      </c>
    </row>
    <row r="217" spans="1:6" ht="11.25">
      <c r="A217" s="36" t="s">
        <v>325</v>
      </c>
      <c r="B217" s="37"/>
      <c r="C217" s="37"/>
      <c r="D217" s="37"/>
      <c r="E217" s="37" t="s">
        <v>393</v>
      </c>
      <c r="F217" s="40">
        <f>IF(UntAbwWj="","",MID(UntAbwWj,1,2)&amp;"."&amp;MID(UntAbwWj,3,2)&amp;".")</f>
      </c>
    </row>
    <row r="218" spans="1:6" ht="11.25">
      <c r="A218" s="36" t="s">
        <v>325</v>
      </c>
      <c r="B218" s="37"/>
      <c r="C218" s="37"/>
      <c r="D218" s="37"/>
      <c r="E218" s="37" t="s">
        <v>394</v>
      </c>
      <c r="F218" s="40">
        <f>IF(UntAbwWj="","",MID(UntAbwWj,5,2)&amp;"."&amp;MID(UntAbwWj,7,2)&amp;".")</f>
      </c>
    </row>
    <row r="219" spans="1:6" ht="11.25">
      <c r="A219" s="36" t="s">
        <v>325</v>
      </c>
      <c r="B219" s="37"/>
      <c r="C219" s="37"/>
      <c r="D219" s="37"/>
      <c r="E219" s="37" t="s">
        <v>395</v>
      </c>
      <c r="F219" s="40">
        <f>""</f>
      </c>
    </row>
    <row r="220" spans="1:6" ht="11.25">
      <c r="A220" s="36" t="s">
        <v>325</v>
      </c>
      <c r="B220" s="37"/>
      <c r="C220" s="37"/>
      <c r="D220" s="37"/>
      <c r="E220" s="37" t="s">
        <v>396</v>
      </c>
      <c r="F220" s="40">
        <f>IF(UntAbwWj="","","X")</f>
      </c>
    </row>
    <row r="221" spans="1:6" ht="11.25">
      <c r="A221" s="36" t="s">
        <v>325</v>
      </c>
      <c r="B221" s="37"/>
      <c r="C221" s="37"/>
      <c r="D221" s="37"/>
      <c r="E221" s="37" t="s">
        <v>398</v>
      </c>
      <c r="F221" s="40">
        <f>IF(OR(UntLStA="1",UntLStA="5"),"X","")</f>
      </c>
    </row>
    <row r="222" spans="1:6" ht="11.25">
      <c r="A222" s="36" t="s">
        <v>325</v>
      </c>
      <c r="B222" s="37"/>
      <c r="C222" s="37"/>
      <c r="D222" s="37"/>
      <c r="E222" s="37" t="s">
        <v>399</v>
      </c>
      <c r="F222" s="40">
        <f>IF(UntLStA="2","X","")</f>
      </c>
    </row>
    <row r="223" spans="1:6" ht="11.25">
      <c r="A223" s="36" t="s">
        <v>325</v>
      </c>
      <c r="B223" s="37"/>
      <c r="C223" s="37"/>
      <c r="D223" s="37"/>
      <c r="E223" s="37" t="s">
        <v>400</v>
      </c>
      <c r="F223" s="40">
        <f>IF(UntLStA="4","X","")</f>
      </c>
    </row>
    <row r="224" spans="1:6" ht="11.25">
      <c r="A224" s="36" t="s">
        <v>325</v>
      </c>
      <c r="B224" s="37"/>
      <c r="C224" s="37"/>
      <c r="D224" s="37"/>
      <c r="E224" s="37" t="s">
        <v>537</v>
      </c>
      <c r="F224" s="40">
        <f>IF(BsBezeichnung="","",BsBezeichnung)</f>
      </c>
    </row>
    <row r="225" spans="1:6" ht="11.25">
      <c r="A225" s="36" t="s">
        <v>325</v>
      </c>
      <c r="B225" s="37"/>
      <c r="C225" s="37"/>
      <c r="D225" s="37"/>
      <c r="E225" s="37" t="s">
        <v>401</v>
      </c>
      <c r="F225" s="40">
        <f>IF(BsStrasse="","",BsStrasse)</f>
      </c>
    </row>
    <row r="226" spans="1:6" ht="11.25">
      <c r="A226" s="36" t="s">
        <v>325</v>
      </c>
      <c r="B226" s="37"/>
      <c r="C226" s="37"/>
      <c r="D226" s="37"/>
      <c r="E226" s="37" t="s">
        <v>538</v>
      </c>
      <c r="F226" s="40">
        <f>IF(BsPLZ="","",BsPLZ)</f>
      </c>
    </row>
    <row r="227" spans="1:6" ht="11.25">
      <c r="A227" s="36" t="s">
        <v>325</v>
      </c>
      <c r="B227" s="37"/>
      <c r="C227" s="37"/>
      <c r="D227" s="37"/>
      <c r="E227" s="37" t="s">
        <v>539</v>
      </c>
      <c r="F227" s="40">
        <f>IF(BsOrt="","",BsOrt)</f>
      </c>
    </row>
    <row r="228" spans="1:6" ht="11.25">
      <c r="A228" s="36" t="s">
        <v>325</v>
      </c>
      <c r="B228" s="37"/>
      <c r="C228" s="37"/>
      <c r="D228" s="37"/>
      <c r="E228" s="37" t="s">
        <v>402</v>
      </c>
      <c r="F228" s="40">
        <f>IF(OR(UntUmsatzsbest="B",UntUmsatzsbest="C",UntUmsatzsbest="G",UntUmsatzsbest="K"),"X","")</f>
      </c>
    </row>
    <row r="229" spans="1:6" ht="11.25">
      <c r="A229" s="36" t="s">
        <v>325</v>
      </c>
      <c r="B229" s="37"/>
      <c r="C229" s="37"/>
      <c r="D229" s="37"/>
      <c r="E229" s="37" t="s">
        <v>403</v>
      </c>
      <c r="F229" s="40">
        <f>IF(OR(UntUmsatzsbest="D",UntUmsatzsbest="E",UntUmsatzsbest="H",UntUmsatzsbest="L"),"X","")</f>
      </c>
    </row>
    <row r="230" spans="1:6" ht="11.25">
      <c r="A230" s="36" t="s">
        <v>325</v>
      </c>
      <c r="B230" s="37"/>
      <c r="C230" s="37"/>
      <c r="D230" s="37"/>
      <c r="E230" s="37" t="s">
        <v>404</v>
      </c>
      <c r="F230" s="40">
        <f>IF(USt_IdNr="","","X")</f>
      </c>
    </row>
    <row r="231" spans="1:6" ht="11.25">
      <c r="A231" s="36" t="s">
        <v>325</v>
      </c>
      <c r="B231" s="37"/>
      <c r="C231" s="37"/>
      <c r="D231" s="37"/>
      <c r="E231" s="37" t="s">
        <v>397</v>
      </c>
      <c r="F231" s="40">
        <f>IF(USt_IdNr="","",USt_IdNr)</f>
      </c>
    </row>
    <row r="232" spans="1:6" ht="11.25">
      <c r="A232" s="36" t="s">
        <v>325</v>
      </c>
      <c r="B232" s="37"/>
      <c r="C232" s="37"/>
      <c r="D232" s="37"/>
      <c r="E232" s="37" t="s">
        <v>405</v>
      </c>
      <c r="F232" s="40" t="str">
        <f ca="1">IF(AND(PersOrtStrasse="",UntOrtStrasse=""),TEXT(TODAY(),"TT.MM.JJJJ"),IF(PersOrtStrasse="",UntOrtStrasse,PersOrtStrasse)&amp;", "&amp;TEXT(TODAY(),"TT.MM.JJJJ"))</f>
        <v>07.10.2010</v>
      </c>
    </row>
    <row r="233" spans="1:6" ht="11.25">
      <c r="A233" s="36" t="s">
        <v>325</v>
      </c>
      <c r="B233" s="37"/>
      <c r="C233" s="37"/>
      <c r="D233" s="37"/>
      <c r="E233" s="37" t="s">
        <v>406</v>
      </c>
      <c r="F233" s="40">
        <f>IF(AND(FAPerson="",FABetrieb=""),"",IF(FABetrieb="",IF(FaPersName="","",FaPersName),IF(FaUntName="","",FaUntName)))</f>
      </c>
    </row>
    <row r="234" spans="1:6" ht="11.25">
      <c r="A234" s="36" t="s">
        <v>325</v>
      </c>
      <c r="B234" s="37"/>
      <c r="C234" s="37"/>
      <c r="D234" s="37"/>
      <c r="E234" s="37" t="s">
        <v>407</v>
      </c>
      <c r="F234" s="40">
        <f>IF(AND(FAPerson="",FABetrieb=""),"",IF(FABetrieb="",IF(AND(FaPersStrasse="",FaPersPostfach=""),"",IF(FaPersPostfach="",FaPersStrasse,"Postfach "&amp;FaPersPostfach)),IF(AND(FaUntStrasse="",FaUntPostfach=""),"",IF(FaUntPostfach="",FaUntStrasse,"Postfach "&amp;FaUntPostfach))))</f>
      </c>
    </row>
    <row r="235" spans="1:6" ht="11.25">
      <c r="A235" s="36" t="s">
        <v>325</v>
      </c>
      <c r="B235" s="37"/>
      <c r="C235" s="37"/>
      <c r="D235" s="37"/>
      <c r="E235" s="37" t="s">
        <v>408</v>
      </c>
      <c r="F235" s="40">
        <f>IF(AND(FAPerson="",FABetrieb=""),"",IF(FABetrieb="",IF(FaPersPostfach="",IF(FaPersPLZStrasse="","",FaPersPLZStrasse&amp;" ")&amp;IF(FaPersOrtStrasse="","",FaPersOrtStrasse),IF(FaPersPLZPostfach="","",FaPersPLZPostfach&amp;" ")&amp;IF(FaPersOrtPostfach="","",FaPersOrtPostfach)),IF(FaUntPLZStrasse="","",FaUntPLZStrasse&amp;" ")&amp;IF(FaUntOrtStrasse="","",FaUntOrtStrasse)))</f>
      </c>
    </row>
  </sheetData>
  <sheetProtection sheet="1" objects="1" scenarios="1"/>
  <mergeCells count="10">
    <mergeCell ref="AA32:AB32"/>
    <mergeCell ref="S105:T105"/>
    <mergeCell ref="U105:V105"/>
    <mergeCell ref="W105:X105"/>
    <mergeCell ref="Y105:Z105"/>
    <mergeCell ref="AA105:AB105"/>
    <mergeCell ref="S32:T32"/>
    <mergeCell ref="U32:V32"/>
    <mergeCell ref="W32:X32"/>
    <mergeCell ref="Y32:Z32"/>
  </mergeCells>
  <printOptions/>
  <pageMargins left="0.75" right="0.75" top="1" bottom="1" header="0.4921259845" footer="0.4921259845"/>
  <pageSetup orientation="portrait" paperSize="9"/>
  <ignoredErrors>
    <ignoredError sqref="S48:AB54 F183:F204 H11 H3 F206:F235 H67:N74 H76:H86 S106:AB107 F139:F141 F158:F181 S33:AB46 F124:F134 F143:F153 F135:F138 F154:F157" unlockedFormula="1"/>
    <ignoredError sqref="D57:D60 D108:D112 D48:D54 G63:G71" numberStoredAsText="1"/>
    <ignoredError sqref="F182 F205" formula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C30"/>
  <sheetViews>
    <sheetView showGridLines="0" showRowColHeader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9.7109375" style="25" customWidth="1"/>
    <col min="2" max="2" width="22.7109375" style="25" customWidth="1"/>
    <col min="3" max="3" width="70.7109375" style="25" customWidth="1"/>
    <col min="4" max="16384" width="11.421875" style="25" customWidth="1"/>
  </cols>
  <sheetData>
    <row r="1" spans="1:3" ht="15" customHeight="1">
      <c r="A1" s="28" t="s">
        <v>66</v>
      </c>
      <c r="B1" s="28" t="s">
        <v>67</v>
      </c>
      <c r="C1" s="28" t="s">
        <v>68</v>
      </c>
    </row>
    <row r="2" spans="1:3" ht="12.75">
      <c r="A2" s="26" t="s">
        <v>69</v>
      </c>
      <c r="B2" s="26" t="s">
        <v>70</v>
      </c>
      <c r="C2" s="29"/>
    </row>
    <row r="3" spans="1:3" ht="12.75">
      <c r="A3" s="26" t="s">
        <v>69</v>
      </c>
      <c r="B3" s="26" t="s">
        <v>71</v>
      </c>
      <c r="C3" s="29"/>
    </row>
    <row r="4" spans="1:3" ht="12.75">
      <c r="A4" s="26" t="s">
        <v>69</v>
      </c>
      <c r="B4" s="26" t="s">
        <v>72</v>
      </c>
      <c r="C4" s="29"/>
    </row>
    <row r="5" spans="1:3" ht="12.75">
      <c r="A5" s="26" t="s">
        <v>69</v>
      </c>
      <c r="B5" s="26" t="s">
        <v>73</v>
      </c>
      <c r="C5" s="29"/>
    </row>
    <row r="6" spans="1:3" ht="12.75">
      <c r="A6" s="26" t="s">
        <v>69</v>
      </c>
      <c r="B6" s="26" t="s">
        <v>74</v>
      </c>
      <c r="C6" s="29"/>
    </row>
    <row r="7" spans="1:3" ht="12.75">
      <c r="A7" s="26" t="s">
        <v>69</v>
      </c>
      <c r="B7" s="26" t="s">
        <v>75</v>
      </c>
      <c r="C7" s="29"/>
    </row>
    <row r="8" spans="1:3" ht="12.75">
      <c r="A8" s="26" t="s">
        <v>69</v>
      </c>
      <c r="B8" s="26" t="s">
        <v>76</v>
      </c>
      <c r="C8" s="29"/>
    </row>
    <row r="9" spans="1:3" ht="12.75">
      <c r="A9" s="26" t="s">
        <v>69</v>
      </c>
      <c r="B9" s="26" t="s">
        <v>77</v>
      </c>
      <c r="C9" s="29"/>
    </row>
    <row r="10" spans="1:3" ht="12.75">
      <c r="A10" s="26" t="s">
        <v>69</v>
      </c>
      <c r="B10" s="26" t="s">
        <v>78</v>
      </c>
      <c r="C10" s="29"/>
    </row>
    <row r="11" spans="1:3" ht="12.75">
      <c r="A11" s="26" t="s">
        <v>69</v>
      </c>
      <c r="B11" s="26" t="s">
        <v>79</v>
      </c>
      <c r="C11" s="29"/>
    </row>
    <row r="12" spans="1:3" ht="12.75">
      <c r="A12" s="26" t="s">
        <v>80</v>
      </c>
      <c r="B12" s="26" t="s">
        <v>448</v>
      </c>
      <c r="C12" s="27">
        <f>IF(KDBezeichnung1="","",KDBezeichnung1&amp;" ")&amp;IF(KDBezeichnung2="","",KDBezeichnung2)</f>
      </c>
    </row>
    <row r="13" spans="1:3" ht="12.75">
      <c r="A13" s="26" t="s">
        <v>80</v>
      </c>
      <c r="B13" s="26" t="s">
        <v>449</v>
      </c>
      <c r="C13" s="27">
        <f>IF(KDStrasse="","",KDStrasse)</f>
      </c>
    </row>
    <row r="14" spans="1:3" ht="12.75">
      <c r="A14" s="26" t="s">
        <v>80</v>
      </c>
      <c r="B14" s="26" t="s">
        <v>450</v>
      </c>
      <c r="C14" s="27">
        <f>IF(KDPLZ="","",KDPLZ&amp;" ")&amp;IF(KDOrt="","",KDOrt)</f>
      </c>
    </row>
    <row r="15" spans="1:3" ht="12.75">
      <c r="A15" s="26" t="s">
        <v>80</v>
      </c>
      <c r="B15" s="26" t="s">
        <v>81</v>
      </c>
      <c r="C15" s="27">
        <f>IF(KDTel="","",KDTel)&amp;IF(AND(KDTel&lt;&gt;"",KDMobil&lt;&gt;""),", ","")&amp;IF(KDMobil="","",KDMobil)</f>
      </c>
    </row>
    <row r="16" spans="1:3" ht="12.75">
      <c r="A16" s="26" t="s">
        <v>80</v>
      </c>
      <c r="B16" s="26" t="s">
        <v>82</v>
      </c>
      <c r="C16" s="27">
        <f>IF(KDFax="","",KDFax)</f>
      </c>
    </row>
    <row r="17" spans="1:3" ht="12.75">
      <c r="A17" s="26" t="s">
        <v>80</v>
      </c>
      <c r="B17" s="26" t="s">
        <v>83</v>
      </c>
      <c r="C17" s="27">
        <f>IF(KDEmail="","",KDEmail)</f>
      </c>
    </row>
    <row r="18" spans="1:3" ht="12.75">
      <c r="A18" s="54" t="s">
        <v>84</v>
      </c>
      <c r="B18" s="54" t="s">
        <v>451</v>
      </c>
      <c r="C18" s="55">
        <f>IF(KDBezeichnung1="","",KDBezeichnung1&amp;" ")&amp;IF(KDBezeichnung2="","",KDBezeichnung2)</f>
      </c>
    </row>
    <row r="19" spans="1:3" ht="12.75">
      <c r="A19" s="54" t="s">
        <v>84</v>
      </c>
      <c r="B19" s="54" t="s">
        <v>455</v>
      </c>
      <c r="C19" s="55">
        <f>IF(KDStrasse="","",KDStrasse&amp;", ")&amp;IF(KDPLZ="","",KDPLZ&amp;" ")&amp;IF(KDOrt="","",KDOrt)</f>
      </c>
    </row>
    <row r="20" spans="1:3" ht="12.75">
      <c r="A20" s="54" t="s">
        <v>84</v>
      </c>
      <c r="B20" s="54" t="s">
        <v>452</v>
      </c>
      <c r="C20" s="55">
        <f>IF(KDTel="","",KDTel)&amp;IF(AND(KDTel&lt;&gt;"",KDMobil&lt;&gt;""),", ","")&amp;IF(KDMobil="","",KDMobil)</f>
      </c>
    </row>
    <row r="21" spans="1:3" ht="12.75">
      <c r="A21" s="54" t="s">
        <v>84</v>
      </c>
      <c r="B21" s="54" t="s">
        <v>453</v>
      </c>
      <c r="C21" s="55">
        <f>IF(KDFax="","",KDFax)</f>
      </c>
    </row>
    <row r="22" spans="1:3" ht="12.75">
      <c r="A22" s="54" t="s">
        <v>84</v>
      </c>
      <c r="B22" s="54" t="s">
        <v>454</v>
      </c>
      <c r="C22" s="55">
        <f>IF(KDEmail="","",KDEmail)</f>
      </c>
    </row>
    <row r="23" ht="12.75">
      <c r="C23" s="25" t="s">
        <v>65</v>
      </c>
    </row>
    <row r="24" ht="12.75">
      <c r="C24" s="25" t="s">
        <v>65</v>
      </c>
    </row>
    <row r="25" ht="12.75">
      <c r="C25" s="25" t="s">
        <v>65</v>
      </c>
    </row>
    <row r="26" ht="12.75">
      <c r="C26" s="25" t="s">
        <v>65</v>
      </c>
    </row>
    <row r="27" ht="12.75">
      <c r="C27" s="25" t="s">
        <v>65</v>
      </c>
    </row>
    <row r="28" ht="12.75">
      <c r="C28" s="25" t="s">
        <v>65</v>
      </c>
    </row>
    <row r="29" ht="12.75">
      <c r="C29" s="25" t="s">
        <v>65</v>
      </c>
    </row>
    <row r="30" ht="12.75">
      <c r="C30" s="25" t="s">
        <v>65</v>
      </c>
    </row>
  </sheetData>
  <sheetProtection sheet="1" objects="1" scenarios="1"/>
  <printOptions/>
  <pageMargins left="0.75" right="0.75" top="1" bottom="1" header="0.4921259845" footer="0.4921259845"/>
  <pageSetup orientation="portrait" paperSize="9"/>
  <ignoredErrors>
    <ignoredError sqref="C19:C22 C12:C18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B10"/>
  <sheetViews>
    <sheetView showGridLines="0" showRowColHeader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4.7109375" style="25" bestFit="1" customWidth="1"/>
    <col min="2" max="2" width="40.7109375" style="25" customWidth="1"/>
    <col min="3" max="16384" width="11.421875" style="25" customWidth="1"/>
  </cols>
  <sheetData>
    <row r="1" spans="1:2" ht="15" customHeight="1">
      <c r="A1" s="23" t="s">
        <v>53</v>
      </c>
      <c r="B1" s="24"/>
    </row>
    <row r="2" spans="1:2" ht="12.75">
      <c r="A2" s="26" t="s">
        <v>54</v>
      </c>
      <c r="B2" s="27" t="s">
        <v>55</v>
      </c>
    </row>
    <row r="3" spans="1:2" ht="12.75">
      <c r="A3" s="26" t="s">
        <v>56</v>
      </c>
      <c r="B3" s="27" t="s">
        <v>630</v>
      </c>
    </row>
    <row r="4" spans="1:2" ht="12.75">
      <c r="A4" s="26" t="s">
        <v>57</v>
      </c>
      <c r="B4" s="27" t="s">
        <v>631</v>
      </c>
    </row>
    <row r="5" spans="1:2" ht="12.75">
      <c r="A5" s="26" t="s">
        <v>58</v>
      </c>
      <c r="B5" s="27" t="str">
        <f>ToolName&amp;" "&amp;ToolVersion&amp;" "&amp;ToolDatum</f>
        <v>Neuanlage eines Mandats V.3.9 (28.08.2009)</v>
      </c>
    </row>
    <row r="6" spans="1:2" ht="12.75">
      <c r="A6" s="26" t="s">
        <v>59</v>
      </c>
      <c r="B6" s="27" t="s">
        <v>60</v>
      </c>
    </row>
    <row r="7" spans="1:2" ht="12.75">
      <c r="A7" s="26" t="s">
        <v>61</v>
      </c>
      <c r="B7" s="27" t="b">
        <v>1</v>
      </c>
    </row>
    <row r="8" spans="1:2" ht="12.75">
      <c r="A8" s="26" t="s">
        <v>62</v>
      </c>
      <c r="B8" s="30">
        <f>IF(PersTitel="","",PersTitel&amp;" ")&amp;IF(PersVorname="","",PersVorname&amp;" ")&amp;IF(PersName="","",PersName)</f>
      </c>
    </row>
    <row r="9" spans="1:2" ht="12.75">
      <c r="A9" s="26" t="s">
        <v>63</v>
      </c>
      <c r="B9" s="27">
        <f>IF(ZPersName="","",ZPersName)&amp;IF(OR(ZPersName="",ZFaSteuernummer=""),""," / ")&amp;IF(ZFaSteuernummer="","",ZFaSteuernummer)</f>
      </c>
    </row>
    <row r="10" spans="1:2" ht="12.75">
      <c r="A10" s="26" t="s">
        <v>64</v>
      </c>
      <c r="B10" s="27" t="s">
        <v>632</v>
      </c>
    </row>
  </sheetData>
  <sheetProtection sheet="1" objects="1" scenarios="1"/>
  <printOptions/>
  <pageMargins left="0.75" right="0.75" top="1" bottom="1" header="0.4921259845" footer="0.4921259845"/>
  <pageSetup orientation="portrait" paperSize="9"/>
  <ignoredErrors>
    <ignoredError sqref="B5 B8:B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DATEV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Fragebogen - Aufnahme gewerbliche Tätigkeit / Beteiligung Personengesellschaft</dc:title>
  <dc:subject>Tool Neuanlage eines Mandats</dc:subject>
  <dc:creator>0021189NRW0000000002</dc:creator>
  <cp:keywords/>
  <dc:description/>
  <cp:lastModifiedBy>0021189NRW0000000002</cp:lastModifiedBy>
  <cp:lastPrinted>2009-06-08T11:36:02Z</cp:lastPrinted>
  <dcterms:created xsi:type="dcterms:W3CDTF">2006-11-22T09:42:08Z</dcterms:created>
  <dcterms:modified xsi:type="dcterms:W3CDTF">2010-10-07T12:28:55Z</dcterms:modified>
  <cp:category/>
  <cp:version/>
  <cp:contentType/>
  <cp:contentStatus/>
</cp:coreProperties>
</file>